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975" windowHeight="6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<sst xmlns="http://schemas.openxmlformats.org/spreadsheetml/2006/main" count="14" uniqueCount="14">
  <si>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Shot put diameter (mm)</t>
  </si>
  <si>
    <t>Hole-cirlce diameter for shot-put holes on table (mm)</t>
  </si>
  <si>
    <t>Shot-put mass (grams)</t>
  </si>
  <si>
    <t>Shot-put weight (N)</t>
  </si>
  <si>
    <t>Force required to start shot-put moving out of the hole (N)</t>
  </si>
  <si>
    <t>Force to move/Weight (%)</t>
  </si>
  <si>
    <t>To determine rotation speed of a table to dislodge a ball from a hole</t>
  </si>
  <si>
    <t>Table_rotate_dislodge_ball.xls</t>
  </si>
  <si>
    <r>
      <t xml:space="preserve">Enters numbers in </t>
    </r>
    <r>
      <rPr>
        <b/>
        <sz val="10"/>
        <rFont val="Times New Roman"/>
        <family val="1"/>
      </rPr>
      <t>BOLD,</t>
    </r>
    <r>
      <rPr>
        <sz val="10"/>
        <rFont val="Times New Roman"/>
        <family val="1"/>
      </rPr>
      <t xml:space="preserve"> Results in </t>
    </r>
    <r>
      <rPr>
        <b/>
        <sz val="10"/>
        <color indexed="10"/>
        <rFont val="Times New Roman"/>
        <family val="1"/>
      </rPr>
      <t>RED</t>
    </r>
  </si>
  <si>
    <t>Density of cast iron (g/mm^3)</t>
  </si>
  <si>
    <t>Table hole diameter (mm)</t>
  </si>
  <si>
    <t>Height shot put must rise to come out of hole (mm)</t>
  </si>
  <si>
    <t>Rpm required to get shot-put free</t>
  </si>
  <si>
    <t>By Alex Slocum 8/1/03, Last modified 12/04/04 by Xue'en Yang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</si>
</sst>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"/>
    <numFmt numFmtId="167" formatCode="0.0"/>
    <numFmt numFmtId="168" formatCode="0.00000000"/>
    <numFmt numFmtId="169" formatCode="0.0000000"/>
    <numFmt numFmtId="170" formatCode="0.000000"/>
  </numFmts>
  <fonts count="7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2" borderId="0" xfId="0" applyAlignment="1">
      <alignment/>
    </xf>
    <xf numFmtId="0" fontId="4" fillId="2" borderId="0" xfId="0" applyFont="1" applyAlignment="1">
      <alignment/>
    </xf>
    <xf numFmtId="1" fontId="4" fillId="2" borderId="0" xfId="0" applyNumberFormat="1" applyFont="1" applyAlignment="1">
      <alignment/>
    </xf>
    <xf numFmtId="0" fontId="4" fillId="2" borderId="0" xfId="0" applyFont="1" applyBorder="1" applyAlignment="1">
      <alignment horizontal="left"/>
    </xf>
    <xf numFmtId="0" fontId="4" fillId="2" borderId="0" xfId="0" applyFont="1" applyBorder="1" applyAlignment="1">
      <alignment/>
    </xf>
    <xf numFmtId="0" fontId="4" fillId="3" borderId="1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167" fontId="5" fillId="3" borderId="1" xfId="0" applyNumberFormat="1" applyFont="1" applyFill="1" applyBorder="1" applyAlignment="1">
      <alignment/>
    </xf>
    <xf numFmtId="165" fontId="5" fillId="3" borderId="1" xfId="0" applyNumberFormat="1" applyFont="1" applyFill="1" applyBorder="1" applyAlignment="1">
      <alignment/>
    </xf>
    <xf numFmtId="9" fontId="5" fillId="3" borderId="1" xfId="19" applyFont="1" applyFill="1" applyBorder="1" applyAlignment="1">
      <alignment/>
    </xf>
    <xf numFmtId="1" fontId="5" fillId="3" borderId="1" xfId="0" applyNumberFormat="1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5" fillId="4" borderId="1" xfId="0" applyFont="1" applyFill="1" applyBorder="1" applyAlignment="1">
      <alignment/>
    </xf>
    <xf numFmtId="165" fontId="5" fillId="4" borderId="1" xfId="0" applyNumberFormat="1" applyFont="1" applyFill="1" applyBorder="1" applyAlignment="1">
      <alignment/>
    </xf>
    <xf numFmtId="167" fontId="5" fillId="4" borderId="1" xfId="0" applyNumberFormat="1" applyFont="1" applyFill="1" applyBorder="1" applyAlignment="1">
      <alignment/>
    </xf>
    <xf numFmtId="9" fontId="5" fillId="4" borderId="1" xfId="19" applyFont="1" applyFill="1" applyBorder="1" applyAlignment="1">
      <alignment/>
    </xf>
    <xf numFmtId="1" fontId="5" fillId="4" borderId="1" xfId="0" applyNumberFormat="1" applyFont="1" applyFill="1" applyBorder="1" applyAlignment="1">
      <alignment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Table Speed to Free Shot-puts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21"/>
          <c:w val="0.94775"/>
          <c:h val="0.78375"/>
        </c:manualLayout>
      </c:layout>
      <c:scatterChart>
        <c:scatterStyle val="smooth"/>
        <c:varyColors val="0"/>
        <c:ser>
          <c:idx val="5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Sheet1!$C$12:$M$12</c:f>
              <c:numCache/>
            </c:numRef>
          </c:xVal>
          <c:yVal>
            <c:numRef>
              <c:f>Sheet1!$C$16:$M$16</c:f>
              <c:numCache/>
            </c:numRef>
          </c:yVal>
          <c:smooth val="1"/>
        </c:ser>
        <c:axId val="42682276"/>
        <c:axId val="48596165"/>
      </c:scatterChart>
      <c:valAx>
        <c:axId val="42682276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Table hole diameter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out"/>
        <c:tickLblPos val="nextTo"/>
        <c:crossAx val="48596165"/>
        <c:crosses val="autoZero"/>
        <c:crossBetween val="midCat"/>
        <c:dispUnits/>
        <c:minorUnit val="5"/>
      </c:valAx>
      <c:valAx>
        <c:axId val="485961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RPM to free Shot-put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2682276"/>
        <c:crosses val="autoZero"/>
        <c:crossBetween val="midCat"/>
        <c:dispUnits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16</xdr:row>
      <xdr:rowOff>142875</xdr:rowOff>
    </xdr:from>
    <xdr:to>
      <xdr:col>6</xdr:col>
      <xdr:colOff>352425</xdr:colOff>
      <xdr:row>39</xdr:row>
      <xdr:rowOff>19050</xdr:rowOff>
    </xdr:to>
    <xdr:graphicFrame>
      <xdr:nvGraphicFramePr>
        <xdr:cNvPr id="1" name="Chart 2"/>
        <xdr:cNvGraphicFramePr/>
      </xdr:nvGraphicFramePr>
      <xdr:xfrm>
        <a:off x="609600" y="2762250"/>
        <a:ext cx="621982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8"/>
  <sheetViews>
    <sheetView tabSelected="1" workbookViewId="0" topLeftCell="A1">
      <selection activeCell="C7" sqref="C7"/>
    </sheetView>
  </sheetViews>
  <sheetFormatPr defaultColWidth="9.140625" defaultRowHeight="12.75"/>
  <cols>
    <col min="1" max="1" width="8.8515625" style="1" customWidth="1"/>
    <col min="2" max="2" width="48.421875" style="1" customWidth="1"/>
    <col min="3" max="3" width="12.421875" style="1" bestFit="1" customWidth="1"/>
    <col min="4" max="16384" width="9.140625" style="1" customWidth="1"/>
  </cols>
  <sheetData>
    <row r="1" ht="13.5" thickBot="1"/>
    <row r="2" spans="2:3" ht="13.5">
      <c r="B2" s="19" t="s">
        <v>7</v>
      </c>
      <c r="C2" s="20"/>
    </row>
    <row r="3" spans="2:3" ht="12.75">
      <c r="B3" s="21" t="s">
        <v>6</v>
      </c>
      <c r="C3" s="22"/>
    </row>
    <row r="4" spans="2:4" ht="12.75">
      <c r="B4" s="21" t="s">
        <v>13</v>
      </c>
      <c r="C4" s="22"/>
      <c r="D4"/>
    </row>
    <row r="5" spans="2:3" ht="13.5" thickBot="1">
      <c r="B5" s="17" t="s">
        <v>8</v>
      </c>
      <c r="C5" s="18"/>
    </row>
    <row r="6" spans="2:3" ht="12.75">
      <c r="B6" s="3"/>
      <c r="C6" s="3"/>
    </row>
    <row r="7" spans="2:13" ht="12.75">
      <c r="B7" s="5" t="s">
        <v>9</v>
      </c>
      <c r="C7" s="6">
        <v>0.006773866036345109</v>
      </c>
      <c r="D7" s="4"/>
      <c r="E7" s="4"/>
      <c r="F7" s="4"/>
      <c r="G7" s="4"/>
      <c r="H7" s="4"/>
      <c r="I7" s="4"/>
      <c r="J7" s="4"/>
      <c r="K7" s="4"/>
      <c r="L7" s="4"/>
      <c r="M7" s="4"/>
    </row>
    <row r="8" spans="2:13" ht="12.75">
      <c r="B8" s="5" t="s">
        <v>2</v>
      </c>
      <c r="C8" s="6">
        <f>4*454</f>
        <v>1816</v>
      </c>
      <c r="D8" s="4"/>
      <c r="E8" s="4"/>
      <c r="F8" s="4"/>
      <c r="G8" s="4"/>
      <c r="H8" s="4"/>
      <c r="I8" s="4"/>
      <c r="J8" s="4"/>
      <c r="K8" s="4"/>
      <c r="L8" s="4"/>
      <c r="M8" s="4"/>
    </row>
    <row r="9" spans="2:13" ht="12.75">
      <c r="B9" s="5" t="s">
        <v>3</v>
      </c>
      <c r="C9" s="7">
        <f>C8*9.8/1000</f>
        <v>17.796800000000005</v>
      </c>
      <c r="D9" s="4"/>
      <c r="E9" s="4"/>
      <c r="F9" s="4"/>
      <c r="G9" s="4"/>
      <c r="H9" s="4"/>
      <c r="I9" s="4"/>
      <c r="J9" s="4"/>
      <c r="K9" s="4"/>
      <c r="L9" s="4"/>
      <c r="M9" s="4"/>
    </row>
    <row r="10" spans="2:13" ht="12.75">
      <c r="B10" s="5" t="s">
        <v>0</v>
      </c>
      <c r="C10" s="7">
        <f>2*(C8/(C7*PI()*4/3))^0.333333</f>
        <v>80.00035927519706</v>
      </c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2:13" ht="12.75">
      <c r="B11" s="5" t="s">
        <v>1</v>
      </c>
      <c r="C11" s="6">
        <v>450</v>
      </c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2:13" ht="12.75">
      <c r="B12" s="5" t="s">
        <v>10</v>
      </c>
      <c r="C12" s="6">
        <v>50</v>
      </c>
      <c r="D12" s="11">
        <f>C12-5</f>
        <v>45</v>
      </c>
      <c r="E12" s="11">
        <f aca="true" t="shared" si="0" ref="E12:L12">D12-5</f>
        <v>40</v>
      </c>
      <c r="F12" s="11">
        <f t="shared" si="0"/>
        <v>35</v>
      </c>
      <c r="G12" s="11">
        <f t="shared" si="0"/>
        <v>30</v>
      </c>
      <c r="H12" s="11">
        <f t="shared" si="0"/>
        <v>25</v>
      </c>
      <c r="I12" s="12">
        <f t="shared" si="0"/>
        <v>20</v>
      </c>
      <c r="J12" s="11">
        <f t="shared" si="0"/>
        <v>15</v>
      </c>
      <c r="K12" s="11">
        <f t="shared" si="0"/>
        <v>10</v>
      </c>
      <c r="L12" s="11">
        <f t="shared" si="0"/>
        <v>5</v>
      </c>
      <c r="M12" s="11">
        <v>1</v>
      </c>
    </row>
    <row r="13" spans="2:13" ht="12.75">
      <c r="B13" s="5" t="s">
        <v>11</v>
      </c>
      <c r="C13" s="8">
        <f aca="true" t="shared" si="1" ref="C13:M13">$C10/2-SQRT(($C10/2)^2-(C12/2)^2)</f>
        <v>8.77495952564172</v>
      </c>
      <c r="D13" s="8">
        <f t="shared" si="1"/>
        <v>6.928070980300127</v>
      </c>
      <c r="E13" s="8">
        <f t="shared" si="1"/>
        <v>5.3589560587445035</v>
      </c>
      <c r="F13" s="8">
        <f t="shared" si="1"/>
        <v>4.031243442040115</v>
      </c>
      <c r="G13" s="8">
        <f t="shared" si="1"/>
        <v>2.9189934235606643</v>
      </c>
      <c r="H13" s="8">
        <f t="shared" si="1"/>
        <v>2.0032801451379356</v>
      </c>
      <c r="I13" s="13">
        <f t="shared" si="1"/>
        <v>1.2701606466381463</v>
      </c>
      <c r="J13" s="8">
        <f t="shared" si="1"/>
        <v>0.70941264279233</v>
      </c>
      <c r="K13" s="8">
        <f t="shared" si="1"/>
        <v>0.3137289139554298</v>
      </c>
      <c r="L13" s="8">
        <f t="shared" si="1"/>
        <v>0.07820109143737142</v>
      </c>
      <c r="M13" s="8">
        <f t="shared" si="1"/>
        <v>0.0031251080440810597</v>
      </c>
    </row>
    <row r="14" spans="2:13" ht="12.75">
      <c r="B14" s="5" t="s">
        <v>4</v>
      </c>
      <c r="C14" s="7">
        <f>($C8*C12/2)/($C10/2-C13)*9.8/1000</f>
        <v>14.248738628735259</v>
      </c>
      <c r="D14" s="7">
        <f>($C8*D12/2)/($C10/2-D13)*9.8/1000</f>
        <v>12.107725096979355</v>
      </c>
      <c r="E14" s="7">
        <f aca="true" t="shared" si="2" ref="E14:L14">($C8*E12/2)/($C10/2-E13)*9.8/1000</f>
        <v>10.274925745327119</v>
      </c>
      <c r="F14" s="7">
        <f t="shared" si="2"/>
        <v>8.658693665743117</v>
      </c>
      <c r="G14" s="7">
        <f t="shared" si="2"/>
        <v>7.1991224460597145</v>
      </c>
      <c r="H14" s="7">
        <f t="shared" si="2"/>
        <v>5.854688223815233</v>
      </c>
      <c r="I14" s="14">
        <f t="shared" si="2"/>
        <v>4.595091989021174</v>
      </c>
      <c r="J14" s="7">
        <f t="shared" si="2"/>
        <v>3.397133988696226</v>
      </c>
      <c r="K14" s="7">
        <f t="shared" si="2"/>
        <v>2.2421758151072964</v>
      </c>
      <c r="L14" s="7">
        <f t="shared" si="2"/>
        <v>1.114473821695851</v>
      </c>
      <c r="M14" s="7">
        <f>($C8*M12/2)/($C10/2-M13)*9.8/1000</f>
        <v>0.2224763824402328</v>
      </c>
    </row>
    <row r="15" spans="2:13" ht="12.75">
      <c r="B15" s="5" t="s">
        <v>5</v>
      </c>
      <c r="C15" s="9">
        <f aca="true" t="shared" si="3" ref="C15:M15">C14/($C8*9.8/1000)</f>
        <v>0.8006348685570022</v>
      </c>
      <c r="D15" s="9">
        <f t="shared" si="3"/>
        <v>0.6803315819124423</v>
      </c>
      <c r="E15" s="9">
        <f t="shared" si="3"/>
        <v>0.5773468120857186</v>
      </c>
      <c r="F15" s="9">
        <f t="shared" si="3"/>
        <v>0.48653093060230573</v>
      </c>
      <c r="G15" s="9">
        <f t="shared" si="3"/>
        <v>0.40451780354106986</v>
      </c>
      <c r="H15" s="9">
        <f t="shared" si="3"/>
        <v>0.3289742101847091</v>
      </c>
      <c r="I15" s="15">
        <f t="shared" si="3"/>
        <v>0.25819765289384455</v>
      </c>
      <c r="J15" s="9">
        <f t="shared" si="3"/>
        <v>0.1908845404059283</v>
      </c>
      <c r="K15" s="9">
        <f t="shared" si="3"/>
        <v>0.12598758288609727</v>
      </c>
      <c r="L15" s="9">
        <f t="shared" si="3"/>
        <v>0.06262214677334413</v>
      </c>
      <c r="M15" s="9">
        <f t="shared" si="3"/>
        <v>0.012500920527298882</v>
      </c>
    </row>
    <row r="16" spans="2:13" ht="12.75">
      <c r="B16" s="5" t="s">
        <v>12</v>
      </c>
      <c r="C16" s="10">
        <f>SQRT((9800*(C12/2))/(($C11/2)*($C10/2-C13)))*60/(2*PI())</f>
        <v>56.39107982529596</v>
      </c>
      <c r="D16" s="10">
        <f aca="true" t="shared" si="4" ref="D16:M16">SQRT((9800*(D12/2))/(($C11/2)*($C10/2-D13)))*60/(2*PI())</f>
        <v>51.98205887637006</v>
      </c>
      <c r="E16" s="10">
        <f t="shared" si="4"/>
        <v>47.88632920790745</v>
      </c>
      <c r="F16" s="10">
        <f t="shared" si="4"/>
        <v>43.95905912181882</v>
      </c>
      <c r="G16" s="10">
        <f t="shared" si="4"/>
        <v>40.08316265266316</v>
      </c>
      <c r="H16" s="10">
        <f t="shared" si="4"/>
        <v>36.14715216248361</v>
      </c>
      <c r="I16" s="16">
        <f t="shared" si="4"/>
        <v>32.023537573965974</v>
      </c>
      <c r="J16" s="10">
        <f t="shared" si="4"/>
        <v>27.534585249459102</v>
      </c>
      <c r="K16" s="10">
        <f t="shared" si="4"/>
        <v>22.36953893294306</v>
      </c>
      <c r="L16" s="10">
        <f t="shared" si="4"/>
        <v>15.770923920472692</v>
      </c>
      <c r="M16" s="10">
        <f t="shared" si="4"/>
        <v>7.0463491345684135</v>
      </c>
    </row>
    <row r="18" ht="12.75">
      <c r="C18" s="2"/>
    </row>
  </sheetData>
  <mergeCells count="4">
    <mergeCell ref="B5:C5"/>
    <mergeCell ref="B2:C2"/>
    <mergeCell ref="B3:C3"/>
    <mergeCell ref="B4:C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Slocum</dc:creator>
  <cp:keywords/>
  <dc:description/>
  <cp:lastModifiedBy>Alex Slocum</cp:lastModifiedBy>
  <dcterms:created xsi:type="dcterms:W3CDTF">2003-08-04T13:02:00Z</dcterms:created>
  <dcterms:modified xsi:type="dcterms:W3CDTF">2004-12-07T20:29:05Z</dcterms:modified>
  <cp:category/>
  <cp:version/>
  <cp:contentType/>
  <cp:contentStatus/>
</cp:coreProperties>
</file>