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5" yWindow="165" windowWidth="15480" windowHeight="11640" activeTab="0"/>
  </bookViews>
  <sheets>
    <sheet name="Sheet1" sheetId="1" r:id="rId1"/>
  </sheets>
  <definedNames>
    <definedName name="La">'Sheet1'!$C$22</definedName>
    <definedName name="rr">'Sheet1'!$C$21</definedName>
    <definedName name="Ts">'Sheet1'!$C$20</definedName>
  </definedNames>
  <calcPr fullCalcOnLoad="1"/>
</workbook>
</file>

<file path=xl/sharedStrings.xml><?xml version="1.0" encoding="utf-8"?>
<sst xmlns="http://schemas.openxmlformats.org/spreadsheetml/2006/main" count="23" uniqueCount="23">
  <si>
    <t>Motor no load speed, Wm [RPM]:</t>
  </si>
  <si>
    <t>Linear speed at tip [m/s]</t>
  </si>
  <si>
    <t>Cable vectors:</t>
  </si>
  <si>
    <t>I</t>
  </si>
  <si>
    <t>R</t>
  </si>
  <si>
    <t>RxF</t>
  </si>
  <si>
    <t>Cable Tension (N)</t>
  </si>
  <si>
    <t>unit vector F</t>
  </si>
  <si>
    <t>Winchboom.xls</t>
  </si>
  <si>
    <t>Length of boom La (mm):</t>
  </si>
  <si>
    <t>Motor Stall Torque, Ts, (N-mm):</t>
  </si>
  <si>
    <t>Drum radius rr [mm]:</t>
  </si>
  <si>
    <t>Length of cable connection along boom, Lw (mm):</t>
  </si>
  <si>
    <t>Vertical distance above boom pivot point of cable (mm)</t>
  </si>
  <si>
    <t>Boom moment (N-mm)</t>
  </si>
  <si>
    <t>Speed of Motor lifting arm, Wl (rad/s, rpm):</t>
  </si>
  <si>
    <t>Raising and lowering a boom with a winch</t>
  </si>
  <si>
    <t>Vertical load at tip of arm, F (N):</t>
  </si>
  <si>
    <t>By Alex Slocum, last modified 2/12/04 by Alex Slocum</t>
  </si>
  <si>
    <r>
      <t xml:space="preserve">Enters numbers in </t>
    </r>
    <r>
      <rPr>
        <b/>
        <sz val="10"/>
        <rFont val="Times New Roman"/>
        <family val="1"/>
      </rPr>
      <t>BOLD,</t>
    </r>
    <r>
      <rPr>
        <sz val="10"/>
        <rFont val="Times New Roman"/>
        <family val="1"/>
      </rPr>
      <t xml:space="preserve"> Results in </t>
    </r>
    <r>
      <rPr>
        <b/>
        <sz val="10"/>
        <color indexed="10"/>
        <rFont val="Times New Roman"/>
        <family val="1"/>
      </rPr>
      <t>RED</t>
    </r>
  </si>
  <si>
    <t>Angle of boom, q (degrees)</t>
  </si>
  <si>
    <t>J</t>
  </si>
  <si>
    <t>Torque needed by motor [N-mm]: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</si>
</sst>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000"/>
    <numFmt numFmtId="167" formatCode="0.0"/>
    <numFmt numFmtId="168" formatCode="0.000000"/>
    <numFmt numFmtId="169" formatCode="0.00000000"/>
    <numFmt numFmtId="170" formatCode="0.000000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name val="Times New Roman"/>
      <family val="1"/>
    </font>
    <font>
      <b/>
      <sz val="9"/>
      <color indexed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2" borderId="0" xfId="0" applyAlignment="1">
      <alignment/>
    </xf>
    <xf numFmtId="0" fontId="4" fillId="2" borderId="0" xfId="0" applyFont="1" applyAlignment="1">
      <alignment/>
    </xf>
    <xf numFmtId="0" fontId="5" fillId="2" borderId="0" xfId="0" applyFont="1" applyBorder="1" applyAlignment="1">
      <alignment/>
    </xf>
    <xf numFmtId="0" fontId="0" fillId="2" borderId="0" xfId="0" applyFont="1" applyAlignment="1">
      <alignment/>
    </xf>
    <xf numFmtId="0" fontId="6" fillId="2" borderId="0" xfId="0" applyFont="1" applyAlignment="1">
      <alignment/>
    </xf>
    <xf numFmtId="0" fontId="7" fillId="2" borderId="0" xfId="0" applyFont="1" applyBorder="1" applyAlignment="1">
      <alignment/>
    </xf>
    <xf numFmtId="167" fontId="7" fillId="2" borderId="0" xfId="0" applyNumberFormat="1" applyFont="1" applyBorder="1" applyAlignment="1">
      <alignment/>
    </xf>
    <xf numFmtId="0" fontId="6" fillId="2" borderId="0" xfId="0" applyFont="1" applyBorder="1" applyAlignment="1">
      <alignment horizontal="left"/>
    </xf>
    <xf numFmtId="0" fontId="6" fillId="3" borderId="1" xfId="0" applyFont="1" applyFill="1" applyBorder="1" applyAlignment="1">
      <alignment/>
    </xf>
    <xf numFmtId="0" fontId="8" fillId="3" borderId="1" xfId="0" applyFont="1" applyFill="1" applyBorder="1" applyAlignment="1">
      <alignment/>
    </xf>
    <xf numFmtId="1" fontId="7" fillId="3" borderId="1" xfId="0" applyNumberFormat="1" applyFont="1" applyFill="1" applyBorder="1" applyAlignment="1">
      <alignment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right"/>
    </xf>
    <xf numFmtId="164" fontId="8" fillId="3" borderId="1" xfId="0" applyNumberFormat="1" applyFont="1" applyFill="1" applyBorder="1" applyAlignment="1">
      <alignment/>
    </xf>
    <xf numFmtId="2" fontId="7" fillId="3" borderId="1" xfId="0" applyNumberFormat="1" applyFont="1" applyFill="1" applyBorder="1" applyAlignment="1">
      <alignment/>
    </xf>
    <xf numFmtId="164" fontId="7" fillId="3" borderId="1" xfId="0" applyNumberFormat="1" applyFont="1" applyFill="1" applyBorder="1" applyAlignment="1">
      <alignment/>
    </xf>
    <xf numFmtId="167" fontId="7" fillId="3" borderId="1" xfId="0" applyNumberFormat="1" applyFont="1" applyFill="1" applyBorder="1" applyAlignment="1">
      <alignment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0</xdr:rowOff>
    </xdr:from>
    <xdr:to>
      <xdr:col>2</xdr:col>
      <xdr:colOff>495300</xdr:colOff>
      <xdr:row>17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1000125"/>
          <a:ext cx="3933825" cy="1781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0">
      <selection activeCell="K17" sqref="K17"/>
    </sheetView>
  </sheetViews>
  <sheetFormatPr defaultColWidth="9.00390625" defaultRowHeight="12"/>
  <cols>
    <col min="1" max="1" width="4.75390625" style="3" customWidth="1"/>
    <col min="2" max="2" width="49.625" style="1" customWidth="1"/>
    <col min="3" max="3" width="7.875" style="1" customWidth="1"/>
    <col min="4" max="4" width="7.375" style="1" customWidth="1"/>
    <col min="5" max="5" width="9.875" style="2" bestFit="1" customWidth="1"/>
    <col min="6" max="16384" width="11.375" style="3" customWidth="1"/>
  </cols>
  <sheetData>
    <row r="1" spans="1:10" ht="13.5" thickBot="1">
      <c r="A1" s="4"/>
      <c r="B1" s="4"/>
      <c r="C1" s="4"/>
      <c r="D1" s="4"/>
      <c r="E1" s="5"/>
      <c r="F1" s="4"/>
      <c r="G1" s="4"/>
      <c r="H1" s="4"/>
      <c r="I1" s="4"/>
      <c r="J1" s="4"/>
    </row>
    <row r="2" spans="1:10" ht="13.5">
      <c r="A2" s="4"/>
      <c r="B2" s="20" t="s">
        <v>8</v>
      </c>
      <c r="C2" s="21"/>
      <c r="D2" s="22"/>
      <c r="E2" s="5"/>
      <c r="F2" s="4"/>
      <c r="G2" s="4"/>
      <c r="H2" s="4"/>
      <c r="I2" s="4"/>
      <c r="J2" s="4"/>
    </row>
    <row r="3" spans="1:10" ht="12.75">
      <c r="A3" s="4"/>
      <c r="B3" s="23" t="s">
        <v>16</v>
      </c>
      <c r="C3" s="24"/>
      <c r="D3" s="25"/>
      <c r="E3" s="5"/>
      <c r="F3" s="4"/>
      <c r="G3" s="4"/>
      <c r="H3" s="4"/>
      <c r="I3" s="4"/>
      <c r="J3" s="4"/>
    </row>
    <row r="4" spans="1:10" ht="12.75">
      <c r="A4" s="4"/>
      <c r="B4" s="23" t="s">
        <v>18</v>
      </c>
      <c r="C4" s="24"/>
      <c r="D4" s="25"/>
      <c r="E4"/>
      <c r="I4" s="4"/>
      <c r="J4" s="4"/>
    </row>
    <row r="5" spans="1:10" ht="13.5" thickBot="1">
      <c r="A5" s="4"/>
      <c r="B5" s="17" t="s">
        <v>19</v>
      </c>
      <c r="C5" s="18"/>
      <c r="D5" s="19"/>
      <c r="E5"/>
      <c r="F5" s="4"/>
      <c r="G5" s="4"/>
      <c r="H5" s="4"/>
      <c r="I5" s="4"/>
      <c r="J5" s="4"/>
    </row>
    <row r="6" spans="1:10" ht="12.75">
      <c r="A6" s="4"/>
      <c r="B6" s="7"/>
      <c r="C6" s="7"/>
      <c r="D6" s="7"/>
      <c r="E6" s="5"/>
      <c r="F6" s="4"/>
      <c r="G6" s="4"/>
      <c r="H6" s="4"/>
      <c r="I6" s="4"/>
      <c r="J6" s="4"/>
    </row>
    <row r="7" spans="1:10" ht="12.75">
      <c r="A7" s="4"/>
      <c r="B7" s="7"/>
      <c r="C7" s="7"/>
      <c r="D7" s="7"/>
      <c r="E7" s="5"/>
      <c r="F7" s="4"/>
      <c r="G7" s="4"/>
      <c r="H7" s="4"/>
      <c r="I7" s="4"/>
      <c r="J7" s="4"/>
    </row>
    <row r="8" spans="1:10" ht="12.75">
      <c r="A8" s="4"/>
      <c r="B8" s="7"/>
      <c r="C8" s="7"/>
      <c r="D8" s="7"/>
      <c r="E8" s="5"/>
      <c r="F8" s="4"/>
      <c r="G8" s="4"/>
      <c r="H8" s="4"/>
      <c r="I8" s="4"/>
      <c r="J8" s="4"/>
    </row>
    <row r="9" spans="1:10" ht="12.75">
      <c r="A9" s="4"/>
      <c r="B9" s="7"/>
      <c r="C9" s="7"/>
      <c r="D9" s="7"/>
      <c r="E9" s="5"/>
      <c r="F9" s="4"/>
      <c r="G9" s="4"/>
      <c r="H9" s="4"/>
      <c r="I9" s="4"/>
      <c r="J9" s="4"/>
    </row>
    <row r="10" spans="1:10" ht="12.75">
      <c r="A10" s="4"/>
      <c r="B10" s="7"/>
      <c r="C10" s="7"/>
      <c r="D10" s="7"/>
      <c r="E10" s="5"/>
      <c r="F10" s="4"/>
      <c r="G10" s="4"/>
      <c r="H10" s="4"/>
      <c r="I10" s="4"/>
      <c r="J10" s="4"/>
    </row>
    <row r="11" spans="1:10" ht="12.75">
      <c r="A11" s="4"/>
      <c r="B11" s="7"/>
      <c r="C11" s="7"/>
      <c r="D11" s="7"/>
      <c r="E11" s="5"/>
      <c r="F11" s="4"/>
      <c r="G11" s="4"/>
      <c r="H11" s="4"/>
      <c r="I11" s="4"/>
      <c r="J11" s="4"/>
    </row>
    <row r="12" spans="1:10" ht="12.75">
      <c r="A12" s="4"/>
      <c r="B12" s="7"/>
      <c r="C12" s="7"/>
      <c r="D12" s="7"/>
      <c r="E12" s="5"/>
      <c r="F12" s="4"/>
      <c r="G12" s="4"/>
      <c r="H12" s="4"/>
      <c r="I12" s="4"/>
      <c r="J12" s="4"/>
    </row>
    <row r="13" spans="1:10" ht="12.75">
      <c r="A13" s="4"/>
      <c r="B13" s="7"/>
      <c r="C13" s="7"/>
      <c r="D13" s="7"/>
      <c r="E13" s="5"/>
      <c r="F13" s="4"/>
      <c r="G13" s="4"/>
      <c r="H13" s="4"/>
      <c r="I13" s="4"/>
      <c r="J13" s="4"/>
    </row>
    <row r="14" spans="1:10" ht="12.75">
      <c r="A14" s="4"/>
      <c r="B14" s="7"/>
      <c r="C14" s="7"/>
      <c r="D14" s="7"/>
      <c r="E14" s="5"/>
      <c r="F14" s="4"/>
      <c r="G14" s="4"/>
      <c r="H14" s="4"/>
      <c r="I14" s="4"/>
      <c r="J14" s="4"/>
    </row>
    <row r="15" spans="1:10" ht="12.75">
      <c r="A15" s="4"/>
      <c r="B15" s="7"/>
      <c r="C15" s="7"/>
      <c r="D15" s="7"/>
      <c r="E15" s="5"/>
      <c r="F15" s="4"/>
      <c r="G15" s="4"/>
      <c r="H15" s="4"/>
      <c r="I15" s="4"/>
      <c r="J15" s="4"/>
    </row>
    <row r="16" spans="1:10" ht="12.75">
      <c r="A16" s="4"/>
      <c r="B16" s="7"/>
      <c r="C16" s="7"/>
      <c r="D16" s="7"/>
      <c r="E16" s="5"/>
      <c r="F16" s="4"/>
      <c r="G16" s="4"/>
      <c r="H16" s="4"/>
      <c r="I16" s="4"/>
      <c r="J16" s="4"/>
    </row>
    <row r="17" spans="1:10" ht="12.75">
      <c r="A17" s="4"/>
      <c r="B17" s="7"/>
      <c r="C17" s="7"/>
      <c r="D17" s="7"/>
      <c r="E17" s="5"/>
      <c r="F17" s="4"/>
      <c r="G17" s="4"/>
      <c r="H17" s="4"/>
      <c r="I17" s="4"/>
      <c r="J17" s="4"/>
    </row>
    <row r="18" spans="1:10" ht="12.75">
      <c r="A18" s="4"/>
      <c r="B18" s="7"/>
      <c r="C18" s="7"/>
      <c r="D18" s="7"/>
      <c r="E18" s="5"/>
      <c r="F18" s="4"/>
      <c r="G18" s="4"/>
      <c r="H18" s="4"/>
      <c r="I18" s="4"/>
      <c r="J18" s="4"/>
    </row>
    <row r="19" spans="1:10" ht="12.75">
      <c r="A19" s="4"/>
      <c r="B19" s="8" t="s">
        <v>0</v>
      </c>
      <c r="C19" s="9">
        <v>47</v>
      </c>
      <c r="D19" s="8"/>
      <c r="E19" s="6"/>
      <c r="F19" s="4"/>
      <c r="G19" s="4"/>
      <c r="H19" s="4"/>
      <c r="I19" s="4"/>
      <c r="J19" s="4"/>
    </row>
    <row r="20" spans="1:10" ht="12.75">
      <c r="A20" s="4"/>
      <c r="B20" s="8" t="s">
        <v>10</v>
      </c>
      <c r="C20" s="9">
        <v>3.02</v>
      </c>
      <c r="D20" s="8"/>
      <c r="E20" s="5"/>
      <c r="F20" s="4"/>
      <c r="G20" s="4"/>
      <c r="H20" s="4"/>
      <c r="I20" s="4"/>
      <c r="J20" s="4"/>
    </row>
    <row r="21" spans="1:10" ht="12.75">
      <c r="A21" s="4"/>
      <c r="B21" s="8" t="s">
        <v>11</v>
      </c>
      <c r="C21" s="9">
        <v>0.5</v>
      </c>
      <c r="D21" s="8"/>
      <c r="E21" s="5"/>
      <c r="F21" s="4"/>
      <c r="G21" s="4"/>
      <c r="H21" s="4"/>
      <c r="I21" s="4"/>
      <c r="J21" s="4"/>
    </row>
    <row r="22" spans="1:10" ht="12.75">
      <c r="A22" s="4"/>
      <c r="B22" s="8" t="s">
        <v>9</v>
      </c>
      <c r="C22" s="9">
        <v>300</v>
      </c>
      <c r="D22" s="8"/>
      <c r="E22" s="5"/>
      <c r="F22" s="4"/>
      <c r="G22" s="4"/>
      <c r="H22" s="4"/>
      <c r="I22" s="4"/>
      <c r="J22" s="4"/>
    </row>
    <row r="23" spans="1:10" ht="12.75">
      <c r="A23" s="4"/>
      <c r="B23" s="8" t="s">
        <v>20</v>
      </c>
      <c r="C23" s="9">
        <v>45</v>
      </c>
      <c r="D23" s="8"/>
      <c r="E23" s="5"/>
      <c r="F23" s="4"/>
      <c r="G23" s="4"/>
      <c r="H23" s="4"/>
      <c r="I23" s="4"/>
      <c r="J23" s="4"/>
    </row>
    <row r="24" spans="1:10" ht="12.75">
      <c r="A24" s="4"/>
      <c r="B24" s="8" t="s">
        <v>17</v>
      </c>
      <c r="C24" s="9">
        <v>6</v>
      </c>
      <c r="D24" s="8"/>
      <c r="E24" s="5"/>
      <c r="F24" s="4"/>
      <c r="G24" s="4"/>
      <c r="H24" s="4"/>
      <c r="I24" s="4"/>
      <c r="J24" s="4"/>
    </row>
    <row r="25" spans="1:10" ht="12.75">
      <c r="A25" s="4"/>
      <c r="B25" s="8" t="s">
        <v>12</v>
      </c>
      <c r="C25" s="9">
        <v>100</v>
      </c>
      <c r="D25" s="8"/>
      <c r="E25" s="5"/>
      <c r="F25" s="4"/>
      <c r="G25" s="4"/>
      <c r="H25" s="4"/>
      <c r="I25" s="4"/>
      <c r="J25" s="4"/>
    </row>
    <row r="26" spans="1:10" ht="12.75">
      <c r="A26" s="4"/>
      <c r="B26" s="8" t="s">
        <v>13</v>
      </c>
      <c r="C26" s="9">
        <v>25</v>
      </c>
      <c r="D26" s="8"/>
      <c r="E26" s="5"/>
      <c r="F26" s="4"/>
      <c r="G26" s="4"/>
      <c r="H26" s="4"/>
      <c r="I26" s="4"/>
      <c r="J26" s="4"/>
    </row>
    <row r="27" spans="1:10" ht="12.75">
      <c r="A27" s="4"/>
      <c r="B27" s="8" t="s">
        <v>14</v>
      </c>
      <c r="C27" s="10">
        <f>C24*C22*SIN(C23*PI()/180)</f>
        <v>1272.7922061357854</v>
      </c>
      <c r="D27" s="8"/>
      <c r="E27" s="5"/>
      <c r="F27" s="4"/>
      <c r="G27" s="4"/>
      <c r="H27" s="4"/>
      <c r="I27" s="4"/>
      <c r="J27" s="4"/>
    </row>
    <row r="28" spans="1:10" ht="12.75">
      <c r="A28" s="4"/>
      <c r="B28" s="8" t="s">
        <v>2</v>
      </c>
      <c r="C28" s="11" t="s">
        <v>3</v>
      </c>
      <c r="D28" s="11" t="s">
        <v>21</v>
      </c>
      <c r="E28" s="5"/>
      <c r="F28" s="4"/>
      <c r="G28" s="4"/>
      <c r="H28" s="4"/>
      <c r="I28" s="4"/>
      <c r="J28" s="4"/>
    </row>
    <row r="29" spans="1:10" ht="12.75">
      <c r="A29" s="4"/>
      <c r="B29" s="12" t="s">
        <v>4</v>
      </c>
      <c r="C29" s="9">
        <v>0</v>
      </c>
      <c r="D29" s="9">
        <f>C26</f>
        <v>25</v>
      </c>
      <c r="E29" s="5"/>
      <c r="F29" s="4"/>
      <c r="G29" s="4"/>
      <c r="H29" s="4"/>
      <c r="I29" s="4"/>
      <c r="J29" s="4"/>
    </row>
    <row r="30" spans="1:10" ht="12.75">
      <c r="A30" s="4"/>
      <c r="B30" s="12" t="s">
        <v>7</v>
      </c>
      <c r="C30" s="13">
        <f>-C25*COS(C23*PI()/180)/(SQRT((-C25*COS(C23*PI()/180))^2+(C25*SIN(C23*PI()/180)-C26)^2))</f>
        <v>-0.8398045770360257</v>
      </c>
      <c r="D30" s="13">
        <f>(C25*SIN(C23*PI()/180)-C26)/(SQRT((-C25*COS(C23*PI()/180))^2+(C25*SIN(C23*PI()/180)-C26)^2))</f>
        <v>0.5428888213891885</v>
      </c>
      <c r="E30" s="5"/>
      <c r="F30" s="4"/>
      <c r="G30" s="4"/>
      <c r="H30" s="4"/>
      <c r="I30" s="4"/>
      <c r="J30" s="4"/>
    </row>
    <row r="31" spans="1:10" ht="12.75">
      <c r="A31" s="4"/>
      <c r="B31" s="12" t="s">
        <v>5</v>
      </c>
      <c r="C31" s="14">
        <f>C29*D30-C30*D29</f>
        <v>20.995114425900642</v>
      </c>
      <c r="D31" s="8"/>
      <c r="E31" s="5"/>
      <c r="F31" s="4"/>
      <c r="G31" s="4"/>
      <c r="H31" s="4"/>
      <c r="I31" s="4"/>
      <c r="J31" s="4"/>
    </row>
    <row r="32" spans="1:10" ht="12.75">
      <c r="A32" s="4"/>
      <c r="B32" s="8" t="s">
        <v>6</v>
      </c>
      <c r="C32" s="10">
        <f>C27/C31</f>
        <v>60.62325645463518</v>
      </c>
      <c r="D32" s="8"/>
      <c r="E32" s="5"/>
      <c r="F32" s="4"/>
      <c r="G32" s="4"/>
      <c r="H32" s="4"/>
      <c r="I32" s="4"/>
      <c r="J32" s="4"/>
    </row>
    <row r="33" spans="1:10" ht="12.75">
      <c r="A33" s="4"/>
      <c r="B33" s="8" t="s">
        <v>22</v>
      </c>
      <c r="C33" s="14">
        <f>C21*C32</f>
        <v>30.31162822731759</v>
      </c>
      <c r="D33" s="8"/>
      <c r="E33" s="5"/>
      <c r="F33" s="4"/>
      <c r="G33" s="4"/>
      <c r="H33" s="4"/>
      <c r="I33" s="4"/>
      <c r="J33" s="4"/>
    </row>
    <row r="34" spans="1:10" ht="12.75">
      <c r="A34" s="4"/>
      <c r="B34" s="8" t="s">
        <v>15</v>
      </c>
      <c r="C34" s="16">
        <f>(C20-C33)*((C19*PI()/30)/C20)</f>
        <v>-44.47838190885104</v>
      </c>
      <c r="D34" s="15">
        <f>C34*PI()/30</f>
        <v>-4.657765261613586</v>
      </c>
      <c r="E34" s="5"/>
      <c r="F34" s="4"/>
      <c r="G34" s="4"/>
      <c r="H34" s="4"/>
      <c r="I34" s="4"/>
      <c r="J34" s="4"/>
    </row>
    <row r="35" spans="1:10" ht="12.75">
      <c r="A35" s="4"/>
      <c r="B35" s="8" t="s">
        <v>1</v>
      </c>
      <c r="C35" s="10">
        <f>C34*C22</f>
        <v>-13343.514572655313</v>
      </c>
      <c r="D35" s="8"/>
      <c r="E35" s="5"/>
      <c r="F35" s="4"/>
      <c r="G35" s="4"/>
      <c r="H35" s="4"/>
      <c r="I35" s="4"/>
      <c r="J35" s="4"/>
    </row>
    <row r="36" spans="1:10" ht="12.75">
      <c r="A36" s="4"/>
      <c r="B36" s="4"/>
      <c r="C36" s="4"/>
      <c r="D36" s="4"/>
      <c r="E36" s="5"/>
      <c r="F36" s="4"/>
      <c r="G36" s="4"/>
      <c r="H36" s="4"/>
      <c r="I36" s="4"/>
      <c r="J36" s="4"/>
    </row>
  </sheetData>
  <mergeCells count="4">
    <mergeCell ref="B5:D5"/>
    <mergeCell ref="B2:D2"/>
    <mergeCell ref="B4:D4"/>
    <mergeCell ref="B3:D3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rcortesi</dc:creator>
  <cp:keywords/>
  <dc:description/>
  <cp:lastModifiedBy>Mechanical Engineering</cp:lastModifiedBy>
  <dcterms:created xsi:type="dcterms:W3CDTF">1997-11-23T20:18:05Z</dcterms:created>
  <dcterms:modified xsi:type="dcterms:W3CDTF">2006-09-18T17:18:04Z</dcterms:modified>
  <cp:category/>
  <cp:version/>
  <cp:contentType/>
  <cp:contentStatus/>
</cp:coreProperties>
</file>