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30" windowHeight="11595" activeTab="0"/>
  </bookViews>
  <sheets>
    <sheet name="Sheet1" sheetId="1" r:id="rId1"/>
    <sheet name="Sheet2" sheetId="2" r:id="rId2"/>
    <sheet name="Sheet3" sheetId="3" r:id="rId3"/>
  </sheets>
  <definedNames>
    <definedName name="beta">'Sheet1'!$B$15</definedName>
    <definedName name="cosalpha">'Sheet1'!$C$11</definedName>
    <definedName name="Dpitch">'Sheet1'!$B$9</definedName>
    <definedName name="Dthrustbearing">'Sheet1'!$B$8</definedName>
    <definedName name="eta">'Sheet1'!$B$17</definedName>
    <definedName name="etalower">'Sheet1'!$B$24</definedName>
    <definedName name="etaraise">'Sheet1'!$B$17</definedName>
    <definedName name="Lead">'Sheet1'!$B$10</definedName>
    <definedName name="mu">'Sheet1'!$B$14</definedName>
    <definedName name="muthreads">'Sheet1'!$B$14</definedName>
    <definedName name="muthrustbearing">'Sheet1'!$B$13</definedName>
    <definedName name="rpm">'Sheet1'!$B$7</definedName>
    <definedName name="Torque">'Sheet1'!$B$6</definedName>
  </definedNames>
  <calcPr fullCalcOnLoad="1"/>
</workbook>
</file>

<file path=xl/sharedStrings.xml><?xml version="1.0" encoding="utf-8"?>
<sst xmlns="http://schemas.openxmlformats.org/spreadsheetml/2006/main" count="32" uniqueCount="27">
  <si>
    <t>Dpitch</t>
  </si>
  <si>
    <t>Lead</t>
  </si>
  <si>
    <t>beta</t>
  </si>
  <si>
    <t>Screwforce.xls</t>
  </si>
  <si>
    <t>alpha, cos(alpha)</t>
  </si>
  <si>
    <t>Force (output)</t>
  </si>
  <si>
    <t>To RAISE a load</t>
  </si>
  <si>
    <t>To LOWER a load</t>
  </si>
  <si>
    <t>Dthrustbearing</t>
  </si>
  <si>
    <t>Without thrust bearing</t>
  </si>
  <si>
    <t>With thrust bearing</t>
  </si>
  <si>
    <t>muthreads</t>
  </si>
  <si>
    <t>muthrustbearing</t>
  </si>
  <si>
    <t>Coefficients of friction</t>
  </si>
  <si>
    <t>screwthread efficiency, etalower</t>
  </si>
  <si>
    <t>screwthread efficiency, etaraise</t>
  </si>
  <si>
    <t>A typical bolt screwthread has alpha = 30 degrees</t>
  </si>
  <si>
    <t>Be consistant with units! (in, lb or N, m or N, mm)</t>
  </si>
  <si>
    <t>Pitch diameter</t>
  </si>
  <si>
    <t>Distance traveled in one turn</t>
  </si>
  <si>
    <t>Linear speed (mm/sec)</t>
  </si>
  <si>
    <t>Motor torque (input)</t>
  </si>
  <si>
    <t>Motor speed (rpm)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</si>
  <si>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</si>
  <si>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By Alex Slocum 3/8/01, last modified 2/12/04 by Alex Slocum</t>
  </si>
  <si>
    <t>To determine lifting force from a screw</t>
  </si>
  <si>
    <t>Diameter of thrust bearing or head diameter for a bolt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</si>
</sst>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5" fillId="0" borderId="1" xfId="0" applyFont="1" applyBorder="1" applyAlignment="1">
      <alignment/>
    </xf>
    <xf numFmtId="10" fontId="5" fillId="0" borderId="1" xfId="19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9" fontId="5" fillId="0" borderId="4" xfId="19" applyFont="1" applyBorder="1" applyAlignment="1">
      <alignment/>
    </xf>
    <xf numFmtId="166" fontId="5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7" sqref="B7"/>
    </sheetView>
  </sheetViews>
  <sheetFormatPr defaultColWidth="9.140625" defaultRowHeight="12.75"/>
  <cols>
    <col min="1" max="1" width="28.421875" style="3" customWidth="1"/>
    <col min="2" max="2" width="9.140625" style="3" customWidth="1"/>
    <col min="3" max="3" width="10.00390625" style="3" customWidth="1"/>
    <col min="4" max="6" width="9.140625" style="3" customWidth="1"/>
    <col min="7" max="7" width="13.140625" style="3" customWidth="1"/>
    <col min="8" max="16384" width="9.140625" style="3" customWidth="1"/>
  </cols>
  <sheetData>
    <row r="1" spans="1:3" ht="12.75">
      <c r="A1" s="22" t="s">
        <v>3</v>
      </c>
      <c r="B1" s="23"/>
      <c r="C1" s="24"/>
    </row>
    <row r="2" spans="1:3" ht="12.75">
      <c r="A2" s="25" t="s">
        <v>25</v>
      </c>
      <c r="B2" s="26"/>
      <c r="C2" s="27"/>
    </row>
    <row r="3" spans="1:3" ht="12.75">
      <c r="A3" s="25" t="s">
        <v>24</v>
      </c>
      <c r="B3" s="26"/>
      <c r="C3" s="27"/>
    </row>
    <row r="4" spans="1:3" ht="12.75">
      <c r="A4" s="25" t="s">
        <v>23</v>
      </c>
      <c r="B4" s="26"/>
      <c r="C4" s="27"/>
    </row>
    <row r="5" spans="1:3" ht="13.5" thickBot="1">
      <c r="A5" s="19" t="s">
        <v>17</v>
      </c>
      <c r="B5" s="20"/>
      <c r="C5" s="21"/>
    </row>
    <row r="6" spans="1:3" ht="12.75">
      <c r="A6" s="2" t="s">
        <v>21</v>
      </c>
      <c r="B6" s="1">
        <v>100</v>
      </c>
      <c r="C6" s="2"/>
    </row>
    <row r="7" spans="1:3" ht="12.75">
      <c r="A7" s="2" t="s">
        <v>22</v>
      </c>
      <c r="B7" s="1">
        <v>100</v>
      </c>
      <c r="C7" s="2"/>
    </row>
    <row r="8" spans="1:4" ht="12.75">
      <c r="A8" s="4" t="s">
        <v>8</v>
      </c>
      <c r="B8" s="1">
        <v>24</v>
      </c>
      <c r="C8" s="2"/>
      <c r="D8" s="3" t="s">
        <v>26</v>
      </c>
    </row>
    <row r="9" spans="1:4" ht="12.75">
      <c r="A9" s="2" t="s">
        <v>0</v>
      </c>
      <c r="B9" s="1">
        <v>24</v>
      </c>
      <c r="C9" s="2"/>
      <c r="D9" s="5" t="s">
        <v>18</v>
      </c>
    </row>
    <row r="10" spans="1:4" ht="12.75">
      <c r="A10" s="2" t="s">
        <v>1</v>
      </c>
      <c r="B10" s="1">
        <v>1.25</v>
      </c>
      <c r="C10" s="2"/>
      <c r="D10" s="5" t="s">
        <v>19</v>
      </c>
    </row>
    <row r="11" spans="1:4" ht="12.75">
      <c r="A11" s="2" t="s">
        <v>4</v>
      </c>
      <c r="B11" s="1">
        <v>30</v>
      </c>
      <c r="C11" s="6">
        <f>COS(B11*PI()/180)</f>
        <v>0.8660254037844387</v>
      </c>
      <c r="D11" s="3" t="s">
        <v>16</v>
      </c>
    </row>
    <row r="12" spans="1:3" ht="12.75">
      <c r="A12" s="7" t="s">
        <v>13</v>
      </c>
      <c r="B12" s="1"/>
      <c r="C12" s="2"/>
    </row>
    <row r="13" spans="1:3" ht="12.75">
      <c r="A13" s="8" t="s">
        <v>12</v>
      </c>
      <c r="B13" s="1">
        <v>0.1</v>
      </c>
      <c r="C13" s="2"/>
    </row>
    <row r="14" spans="1:3" ht="12.75">
      <c r="A14" s="9" t="s">
        <v>11</v>
      </c>
      <c r="B14" s="1">
        <v>0.1</v>
      </c>
      <c r="C14" s="2"/>
    </row>
    <row r="15" spans="1:3" ht="12.75">
      <c r="A15" s="2" t="s">
        <v>2</v>
      </c>
      <c r="B15" s="10">
        <f>Lead/Dpitch</f>
        <v>0.052083333333333336</v>
      </c>
      <c r="C15" s="2"/>
    </row>
    <row r="16" spans="1:3" ht="12.75">
      <c r="A16" s="1" t="s">
        <v>6</v>
      </c>
      <c r="B16" s="10"/>
      <c r="C16" s="2"/>
    </row>
    <row r="17" spans="1:3" ht="12.75">
      <c r="A17" s="2" t="s">
        <v>15</v>
      </c>
      <c r="B17" s="11">
        <f>(cosalpha-muthreads*beta/PI())/(cosalpha+PI()*muthreads/beta)</f>
        <v>0.12530909880132388</v>
      </c>
      <c r="C17" s="2"/>
    </row>
    <row r="18" spans="1:3" ht="12.75">
      <c r="A18" s="12" t="s">
        <v>9</v>
      </c>
      <c r="C18" s="2"/>
    </row>
    <row r="19" spans="1:3" ht="12.75">
      <c r="A19" s="9" t="s">
        <v>5</v>
      </c>
      <c r="B19" s="13">
        <f>Torque*2*PI()*etaraise/Lead</f>
        <v>62.98722307555147</v>
      </c>
      <c r="C19" s="2"/>
    </row>
    <row r="20" spans="1:3" ht="12.75">
      <c r="A20" s="7" t="s">
        <v>10</v>
      </c>
      <c r="B20" s="2"/>
      <c r="C20" s="2"/>
    </row>
    <row r="21" spans="1:3" ht="12.75">
      <c r="A21" s="8" t="s">
        <v>5</v>
      </c>
      <c r="B21" s="14">
        <f>Torque/(Lead/(2*PI()*etaraise)+muthrustbearing*Dthrustbearing/2)</f>
        <v>35.87284920943092</v>
      </c>
      <c r="C21" s="2"/>
    </row>
    <row r="22" spans="1:3" ht="12.75">
      <c r="A22" s="2" t="s">
        <v>20</v>
      </c>
      <c r="B22" s="15">
        <f>rpm*Lead/60</f>
        <v>2.0833333333333335</v>
      </c>
      <c r="C22" s="2"/>
    </row>
    <row r="23" spans="1:3" ht="12.75">
      <c r="A23" s="1" t="s">
        <v>7</v>
      </c>
      <c r="B23" s="16"/>
      <c r="C23" s="2"/>
    </row>
    <row r="24" spans="1:3" ht="12.75">
      <c r="A24" s="2" t="s">
        <v>14</v>
      </c>
      <c r="B24" s="17">
        <f>(cosalpha+muthreads*beta/PI())/(PI()*muthreads/beta-cosalpha)</f>
        <v>0.16796581562962742</v>
      </c>
      <c r="C24" s="2"/>
    </row>
    <row r="25" spans="1:3" ht="12.75">
      <c r="A25" s="12" t="s">
        <v>9</v>
      </c>
      <c r="C25" s="2"/>
    </row>
    <row r="26" spans="1:3" ht="12.75">
      <c r="A26" s="9" t="s">
        <v>5</v>
      </c>
      <c r="B26" s="18">
        <f>Torque*2*PI()*etalower/Lead</f>
        <v>84.42882758980083</v>
      </c>
      <c r="C26" s="2"/>
    </row>
    <row r="27" spans="1:3" ht="12.75">
      <c r="A27" s="7" t="s">
        <v>10</v>
      </c>
      <c r="B27" s="16"/>
      <c r="C27" s="2"/>
    </row>
    <row r="28" spans="1:3" ht="12.75">
      <c r="A28" s="8" t="s">
        <v>5</v>
      </c>
      <c r="B28" s="18">
        <f>Torque/(Lead/(2*PI()*etalower)+muthrustbearing*Dthrustbearing/2)</f>
        <v>41.93875182441802</v>
      </c>
      <c r="C28" s="2"/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DSMT4" shapeId="50810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dcterms:created xsi:type="dcterms:W3CDTF">2001-03-09T00:04:18Z</dcterms:created>
  <dcterms:modified xsi:type="dcterms:W3CDTF">2005-03-28T13:31:46Z</dcterms:modified>
  <cp:category/>
  <cp:version/>
  <cp:contentType/>
  <cp:contentStatus/>
</cp:coreProperties>
</file>