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90" windowHeight="7605" activeTab="0"/>
  </bookViews>
  <sheets>
    <sheet name="Sheet1" sheetId="1" r:id="rId1"/>
    <sheet name="Sheet2" sheetId="2" r:id="rId2"/>
    <sheet name="Sheet3" sheetId="3" r:id="rId3"/>
  </sheets>
  <definedNames>
    <definedName name="gammax">'Sheet1'!$B$5</definedName>
    <definedName name="k">'Sheet1'!$B$7</definedName>
    <definedName name="winc">'Sheet1'!$B$8</definedName>
    <definedName name="wmax">'Sheet1'!$C$6</definedName>
  </definedNames>
  <calcPr fullCalcOnLoad="1"/>
</workbook>
</file>

<file path=xl/sharedStrings.xml><?xml version="1.0" encoding="utf-8"?>
<sst xmlns="http://schemas.openxmlformats.org/spreadsheetml/2006/main" count="12" uniqueCount="12">
  <si>
    <t>Max torque, gammax (N-mm)</t>
  </si>
  <si>
    <t>Max speed, wmax (rpm, rad/sec)</t>
  </si>
  <si>
    <t>Power (Watts)</t>
  </si>
  <si>
    <t>Torque speed slope constant, k</t>
  </si>
  <si>
    <t>speed (rad/sec)</t>
  </si>
  <si>
    <t>winc</t>
  </si>
  <si>
    <t>Torque (N-mm)</t>
  </si>
  <si>
    <t>Speed (rpm)</t>
  </si>
  <si>
    <r>
      <t xml:space="preserve">Enters numbers in </t>
    </r>
    <r>
      <rPr>
        <b/>
        <sz val="9"/>
        <rFont val="Times New Roman"/>
        <family val="1"/>
      </rPr>
      <t>BOLD,</t>
    </r>
    <r>
      <rPr>
        <sz val="9"/>
        <rFont val="Times New Roman"/>
        <family val="1"/>
      </rPr>
      <t xml:space="preserve"> Results in </t>
    </r>
    <r>
      <rPr>
        <b/>
        <sz val="9"/>
        <color indexed="10"/>
        <rFont val="Times New Roman"/>
        <family val="1"/>
      </rPr>
      <t>RED</t>
    </r>
  </si>
  <si>
    <t>By Alex Slocum, last modified 6/22/03 by Alex Slocum</t>
  </si>
  <si>
    <t>motor_power.xls</t>
  </si>
  <si>
    <t>To determine motor power as a function of speed and torque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</si>
</sst>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25"/>
          <c:y val="0.13675"/>
          <c:w val="0.74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Torque (N-mm)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Sheet1!$A$12:$A$82</c:f>
              <c:numCache/>
            </c:numRef>
          </c:cat>
          <c:val>
            <c:numRef>
              <c:f>Sheet1!$B$12:$B$82</c:f>
              <c:numCache/>
            </c:numRef>
          </c:val>
          <c:smooth val="0"/>
        </c:ser>
        <c:marker val="1"/>
        <c:axId val="45589417"/>
        <c:axId val="7651570"/>
      </c:lineChart>
      <c:lineChart>
        <c:grouping val="standard"/>
        <c:varyColors val="0"/>
        <c:ser>
          <c:idx val="2"/>
          <c:order val="1"/>
          <c:tx>
            <c:strRef>
              <c:f>Sheet1!$C$11</c:f>
              <c:strCache>
                <c:ptCount val="1"/>
                <c:pt idx="0">
                  <c:v>Power (Watts)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Sheet1!$A$12:$A$82</c:f>
              <c:numCache/>
            </c:numRef>
          </c:cat>
          <c:val>
            <c:numRef>
              <c:f>Sheet1!$C$12:$C$82</c:f>
              <c:numCache/>
            </c:numRef>
          </c:val>
          <c:smooth val="0"/>
        </c:ser>
        <c:marker val="1"/>
        <c:axId val="1755267"/>
        <c:axId val="15797404"/>
      </c:lineChart>
      <c:catAx>
        <c:axId val="4558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Motor Spped (rpm)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651570"/>
        <c:crosses val="autoZero"/>
        <c:auto val="0"/>
        <c:lblOffset val="100"/>
        <c:tickLblSkip val="10"/>
        <c:tickMarkSkip val="10"/>
        <c:noMultiLvlLbl val="0"/>
      </c:catAx>
      <c:valAx>
        <c:axId val="765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Torque (N-mm)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589417"/>
        <c:crossesAt val="1"/>
        <c:crossBetween val="between"/>
        <c:dispUnits/>
      </c:valAx>
      <c:catAx>
        <c:axId val="1755267"/>
        <c:scaling>
          <c:orientation val="minMax"/>
        </c:scaling>
        <c:axPos val="b"/>
        <c:delete val="1"/>
        <c:majorTickMark val="in"/>
        <c:minorTickMark val="none"/>
        <c:tickLblPos val="nextTo"/>
        <c:crossAx val="15797404"/>
        <c:crosses val="autoZero"/>
        <c:auto val="0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Power (Watts)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552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18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24</xdr:row>
      <xdr:rowOff>152400</xdr:rowOff>
    </xdr:from>
    <xdr:to>
      <xdr:col>13</xdr:col>
      <xdr:colOff>571500</xdr:colOff>
      <xdr:row>52</xdr:row>
      <xdr:rowOff>85725</xdr:rowOff>
    </xdr:to>
    <xdr:graphicFrame>
      <xdr:nvGraphicFramePr>
        <xdr:cNvPr id="1" name="Chart 4"/>
        <xdr:cNvGraphicFramePr/>
      </xdr:nvGraphicFramePr>
      <xdr:xfrm>
        <a:off x="3724275" y="4048125"/>
        <a:ext cx="7372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0.421875" style="5" customWidth="1"/>
    <col min="2" max="2" width="14.7109375" style="5" customWidth="1"/>
    <col min="3" max="3" width="14.57421875" style="5" customWidth="1"/>
    <col min="4" max="4" width="9.140625" style="5" customWidth="1"/>
    <col min="5" max="5" width="15.8515625" style="5" customWidth="1"/>
    <col min="6" max="16384" width="9.140625" style="5" customWidth="1"/>
  </cols>
  <sheetData>
    <row r="1" spans="1:3" ht="12.75">
      <c r="A1" s="1" t="s">
        <v>10</v>
      </c>
      <c r="B1" s="1"/>
      <c r="C1" s="1"/>
    </row>
    <row r="2" spans="1:3" ht="12.75" customHeight="1">
      <c r="A2" s="2" t="s">
        <v>11</v>
      </c>
      <c r="B2" s="2"/>
      <c r="C2" s="2"/>
    </row>
    <row r="3" spans="1:3" ht="12.75">
      <c r="A3" s="3" t="s">
        <v>9</v>
      </c>
      <c r="B3" s="3"/>
      <c r="C3" s="3"/>
    </row>
    <row r="4" spans="1:3" ht="13.5" thickBot="1">
      <c r="A4" s="4" t="s">
        <v>8</v>
      </c>
      <c r="B4" s="4"/>
      <c r="C4" s="4"/>
    </row>
    <row r="5" spans="1:3" ht="12.75">
      <c r="A5" s="6" t="s">
        <v>0</v>
      </c>
      <c r="B5" s="7">
        <v>9</v>
      </c>
      <c r="C5" s="6"/>
    </row>
    <row r="6" spans="1:3" ht="12.75">
      <c r="A6" s="8" t="s">
        <v>1</v>
      </c>
      <c r="B6" s="9">
        <v>14000</v>
      </c>
      <c r="C6" s="10">
        <f>B6*2*PI()/60</f>
        <v>1466.0765716752367</v>
      </c>
    </row>
    <row r="7" spans="1:3" ht="12.75">
      <c r="A7" s="8" t="s">
        <v>3</v>
      </c>
      <c r="B7" s="9">
        <f>-gammax/wmax</f>
        <v>-0.006138833519258821</v>
      </c>
      <c r="C7" s="8"/>
    </row>
    <row r="8" spans="1:3" ht="12.75">
      <c r="A8" s="8" t="s">
        <v>5</v>
      </c>
      <c r="B8" s="9">
        <f>B6/70</f>
        <v>200</v>
      </c>
      <c r="C8" s="8"/>
    </row>
    <row r="11" spans="1:5" ht="12.75">
      <c r="A11" s="5" t="s">
        <v>7</v>
      </c>
      <c r="B11" s="5" t="s">
        <v>6</v>
      </c>
      <c r="C11" s="5" t="s">
        <v>2</v>
      </c>
      <c r="E11" s="5" t="s">
        <v>4</v>
      </c>
    </row>
    <row r="12" spans="1:5" ht="12.75">
      <c r="A12" s="11">
        <v>0</v>
      </c>
      <c r="B12" s="12">
        <f aca="true" t="shared" si="0" ref="B12:B43">k*E12+gammax</f>
        <v>9</v>
      </c>
      <c r="C12" s="13">
        <f aca="true" t="shared" si="1" ref="C12:C43">(k*E12^2+gammax*E12)/1000</f>
        <v>0</v>
      </c>
      <c r="D12" s="11"/>
      <c r="E12" s="11">
        <f>A12*2*PI()/60</f>
        <v>0</v>
      </c>
    </row>
    <row r="13" spans="1:5" ht="12.75">
      <c r="A13" s="11">
        <f aca="true" t="shared" si="2" ref="A13:A44">A12+winc</f>
        <v>200</v>
      </c>
      <c r="B13" s="12">
        <f t="shared" si="0"/>
        <v>8.871428571428572</v>
      </c>
      <c r="C13" s="13">
        <f t="shared" si="1"/>
        <v>0.18580276551231062</v>
      </c>
      <c r="D13" s="11"/>
      <c r="E13" s="11">
        <f>A13*2*PI()/60</f>
        <v>20.943951023931955</v>
      </c>
    </row>
    <row r="14" spans="1:5" ht="12.75">
      <c r="A14" s="11">
        <f t="shared" si="2"/>
        <v>400</v>
      </c>
      <c r="B14" s="12">
        <f t="shared" si="0"/>
        <v>8.742857142857142</v>
      </c>
      <c r="C14" s="13">
        <f t="shared" si="1"/>
        <v>0.3662199436184673</v>
      </c>
      <c r="D14" s="11"/>
      <c r="E14" s="11">
        <f aca="true" t="shared" si="3" ref="E14:E55">A14*2*PI()/60</f>
        <v>41.88790204786391</v>
      </c>
    </row>
    <row r="15" spans="1:5" ht="12.75">
      <c r="A15" s="11">
        <f t="shared" si="2"/>
        <v>600</v>
      </c>
      <c r="B15" s="12">
        <f t="shared" si="0"/>
        <v>8.614285714285714</v>
      </c>
      <c r="C15" s="13">
        <f t="shared" si="1"/>
        <v>0.5412515343184702</v>
      </c>
      <c r="D15" s="11"/>
      <c r="E15" s="11">
        <f t="shared" si="3"/>
        <v>62.83185307179586</v>
      </c>
    </row>
    <row r="16" spans="1:5" ht="12.75">
      <c r="A16" s="11">
        <f t="shared" si="2"/>
        <v>800</v>
      </c>
      <c r="B16" s="12">
        <f t="shared" si="0"/>
        <v>8.485714285714286</v>
      </c>
      <c r="C16" s="13">
        <f t="shared" si="1"/>
        <v>0.710897537612319</v>
      </c>
      <c r="D16" s="11"/>
      <c r="E16" s="11">
        <f t="shared" si="3"/>
        <v>83.77580409572782</v>
      </c>
    </row>
    <row r="17" spans="1:5" ht="12.75">
      <c r="A17" s="11">
        <f t="shared" si="2"/>
        <v>1000</v>
      </c>
      <c r="B17" s="12">
        <f t="shared" si="0"/>
        <v>8.357142857142858</v>
      </c>
      <c r="C17" s="13">
        <f t="shared" si="1"/>
        <v>0.8751579535000138</v>
      </c>
      <c r="D17" s="11"/>
      <c r="E17" s="11">
        <f t="shared" si="3"/>
        <v>104.71975511965977</v>
      </c>
    </row>
    <row r="18" spans="1:5" ht="12.75">
      <c r="A18" s="11">
        <f t="shared" si="2"/>
        <v>1200</v>
      </c>
      <c r="B18" s="12">
        <f t="shared" si="0"/>
        <v>8.228571428571428</v>
      </c>
      <c r="C18" s="13">
        <f t="shared" si="1"/>
        <v>1.0340327819815547</v>
      </c>
      <c r="D18" s="11"/>
      <c r="E18" s="11">
        <f t="shared" si="3"/>
        <v>125.66370614359172</v>
      </c>
    </row>
    <row r="19" spans="1:5" ht="12.75">
      <c r="A19" s="11">
        <f t="shared" si="2"/>
        <v>1400</v>
      </c>
      <c r="B19" s="12">
        <f t="shared" si="0"/>
        <v>8.1</v>
      </c>
      <c r="C19" s="13">
        <f t="shared" si="1"/>
        <v>1.1875220230569417</v>
      </c>
      <c r="D19" s="11"/>
      <c r="E19" s="11">
        <f t="shared" si="3"/>
        <v>146.60765716752366</v>
      </c>
    </row>
    <row r="20" spans="1:5" ht="12.75">
      <c r="A20" s="11">
        <f t="shared" si="2"/>
        <v>1600</v>
      </c>
      <c r="B20" s="12">
        <f t="shared" si="0"/>
        <v>7.9714285714285715</v>
      </c>
      <c r="C20" s="13">
        <f t="shared" si="1"/>
        <v>1.335625676726175</v>
      </c>
      <c r="D20" s="11"/>
      <c r="E20" s="11">
        <f t="shared" si="3"/>
        <v>167.55160819145564</v>
      </c>
    </row>
    <row r="21" spans="1:5" ht="12.75">
      <c r="A21" s="11">
        <f t="shared" si="2"/>
        <v>1800</v>
      </c>
      <c r="B21" s="12">
        <f t="shared" si="0"/>
        <v>7.842857142857143</v>
      </c>
      <c r="C21" s="13">
        <f t="shared" si="1"/>
        <v>1.478343742989254</v>
      </c>
      <c r="D21" s="11"/>
      <c r="E21" s="11">
        <f t="shared" si="3"/>
        <v>188.49555921538757</v>
      </c>
    </row>
    <row r="22" spans="1:5" ht="12.75">
      <c r="A22" s="11">
        <f t="shared" si="2"/>
        <v>2000</v>
      </c>
      <c r="B22" s="12">
        <f t="shared" si="0"/>
        <v>7.714285714285714</v>
      </c>
      <c r="C22" s="13">
        <f t="shared" si="1"/>
        <v>1.6156762218461793</v>
      </c>
      <c r="D22" s="11"/>
      <c r="E22" s="11">
        <f t="shared" si="3"/>
        <v>209.43951023931953</v>
      </c>
    </row>
    <row r="23" spans="1:5" ht="12.75">
      <c r="A23" s="11">
        <f t="shared" si="2"/>
        <v>2200</v>
      </c>
      <c r="B23" s="12">
        <f t="shared" si="0"/>
        <v>7.585714285714285</v>
      </c>
      <c r="C23" s="13">
        <f t="shared" si="1"/>
        <v>1.7476231132969504</v>
      </c>
      <c r="D23" s="11"/>
      <c r="E23" s="11">
        <f t="shared" si="3"/>
        <v>230.3834612632515</v>
      </c>
    </row>
    <row r="24" spans="1:5" ht="12.75">
      <c r="A24" s="11">
        <f t="shared" si="2"/>
        <v>2400</v>
      </c>
      <c r="B24" s="12">
        <f t="shared" si="0"/>
        <v>7.457142857142857</v>
      </c>
      <c r="C24" s="13">
        <f t="shared" si="1"/>
        <v>1.874184417341568</v>
      </c>
      <c r="D24" s="11"/>
      <c r="E24" s="11">
        <f t="shared" si="3"/>
        <v>251.32741228718345</v>
      </c>
    </row>
    <row r="25" spans="1:5" ht="12.75">
      <c r="A25" s="11">
        <f t="shared" si="2"/>
        <v>2600</v>
      </c>
      <c r="B25" s="12">
        <f t="shared" si="0"/>
        <v>7.328571428571428</v>
      </c>
      <c r="C25" s="13">
        <f t="shared" si="1"/>
        <v>1.995360133980031</v>
      </c>
      <c r="D25" s="11"/>
      <c r="E25" s="11">
        <f t="shared" si="3"/>
        <v>272.2713633111154</v>
      </c>
    </row>
    <row r="26" spans="1:5" ht="12.75">
      <c r="A26" s="11">
        <f t="shared" si="2"/>
        <v>2800</v>
      </c>
      <c r="B26" s="12">
        <f t="shared" si="0"/>
        <v>7.2</v>
      </c>
      <c r="C26" s="13">
        <f t="shared" si="1"/>
        <v>2.1111502632123407</v>
      </c>
      <c r="D26" s="11"/>
      <c r="E26" s="11">
        <f t="shared" si="3"/>
        <v>293.2153143350473</v>
      </c>
    </row>
    <row r="27" spans="1:5" ht="12.75">
      <c r="A27" s="11">
        <f t="shared" si="2"/>
        <v>3000</v>
      </c>
      <c r="B27" s="12">
        <f t="shared" si="0"/>
        <v>7.071428571428571</v>
      </c>
      <c r="C27" s="13">
        <f t="shared" si="1"/>
        <v>2.2215548050384966</v>
      </c>
      <c r="D27" s="11"/>
      <c r="E27" s="11">
        <f t="shared" si="3"/>
        <v>314.1592653589793</v>
      </c>
    </row>
    <row r="28" spans="1:5" ht="12.75">
      <c r="A28" s="11">
        <f t="shared" si="2"/>
        <v>3200</v>
      </c>
      <c r="B28" s="12">
        <f t="shared" si="0"/>
        <v>6.942857142857143</v>
      </c>
      <c r="C28" s="13">
        <f t="shared" si="1"/>
        <v>2.3265737594584985</v>
      </c>
      <c r="D28" s="11"/>
      <c r="E28" s="11">
        <f t="shared" si="3"/>
        <v>335.1032163829113</v>
      </c>
    </row>
    <row r="29" spans="1:5" ht="12.75">
      <c r="A29" s="11">
        <f t="shared" si="2"/>
        <v>3400</v>
      </c>
      <c r="B29" s="12">
        <f t="shared" si="0"/>
        <v>6.814285714285715</v>
      </c>
      <c r="C29" s="13">
        <f t="shared" si="1"/>
        <v>2.4262071264723453</v>
      </c>
      <c r="D29" s="11"/>
      <c r="E29" s="11">
        <f t="shared" si="3"/>
        <v>356.0471674068432</v>
      </c>
    </row>
    <row r="30" spans="1:5" ht="12.75">
      <c r="A30" s="11">
        <f t="shared" si="2"/>
        <v>3600</v>
      </c>
      <c r="B30" s="12">
        <f t="shared" si="0"/>
        <v>6.685714285714286</v>
      </c>
      <c r="C30" s="13">
        <f t="shared" si="1"/>
        <v>2.52045490608004</v>
      </c>
      <c r="D30" s="11"/>
      <c r="E30" s="11">
        <f t="shared" si="3"/>
        <v>376.99111843077515</v>
      </c>
    </row>
    <row r="31" spans="1:5" ht="12.75">
      <c r="A31" s="11">
        <f t="shared" si="2"/>
        <v>3800</v>
      </c>
      <c r="B31" s="12">
        <f t="shared" si="0"/>
        <v>6.557142857142857</v>
      </c>
      <c r="C31" s="13">
        <f t="shared" si="1"/>
        <v>2.6093170982815796</v>
      </c>
      <c r="D31" s="11"/>
      <c r="E31" s="11">
        <f t="shared" si="3"/>
        <v>397.93506945470716</v>
      </c>
    </row>
    <row r="32" spans="1:5" ht="12.75">
      <c r="A32" s="11">
        <f t="shared" si="2"/>
        <v>4000</v>
      </c>
      <c r="B32" s="12">
        <f t="shared" si="0"/>
        <v>6.428571428571429</v>
      </c>
      <c r="C32" s="13">
        <f t="shared" si="1"/>
        <v>2.6927937030769655</v>
      </c>
      <c r="D32" s="11"/>
      <c r="E32" s="11">
        <f t="shared" si="3"/>
        <v>418.87902047863906</v>
      </c>
    </row>
    <row r="33" spans="1:5" ht="12.75">
      <c r="A33" s="11">
        <f t="shared" si="2"/>
        <v>4200</v>
      </c>
      <c r="B33" s="12">
        <f t="shared" si="0"/>
        <v>6.3</v>
      </c>
      <c r="C33" s="13">
        <f t="shared" si="1"/>
        <v>2.7708847204661975</v>
      </c>
      <c r="D33" s="11"/>
      <c r="E33" s="11">
        <f t="shared" si="3"/>
        <v>439.822971502571</v>
      </c>
    </row>
    <row r="34" spans="1:5" ht="12.75">
      <c r="A34" s="11">
        <f t="shared" si="2"/>
        <v>4400</v>
      </c>
      <c r="B34" s="12">
        <f t="shared" si="0"/>
        <v>6.171428571428571</v>
      </c>
      <c r="C34" s="13">
        <f t="shared" si="1"/>
        <v>2.843590150449275</v>
      </c>
      <c r="D34" s="11"/>
      <c r="E34" s="11">
        <f t="shared" si="3"/>
        <v>460.766922526503</v>
      </c>
    </row>
    <row r="35" spans="1:5" ht="12.75">
      <c r="A35" s="11">
        <f t="shared" si="2"/>
        <v>4600</v>
      </c>
      <c r="B35" s="12">
        <f t="shared" si="0"/>
        <v>6.042857142857143</v>
      </c>
      <c r="C35" s="13">
        <f t="shared" si="1"/>
        <v>2.9109099930262</v>
      </c>
      <c r="D35" s="11"/>
      <c r="E35" s="11">
        <f t="shared" si="3"/>
        <v>481.71087355043494</v>
      </c>
    </row>
    <row r="36" spans="1:5" ht="12.75">
      <c r="A36" s="11">
        <f t="shared" si="2"/>
        <v>4800</v>
      </c>
      <c r="B36" s="12">
        <f t="shared" si="0"/>
        <v>5.914285714285715</v>
      </c>
      <c r="C36" s="13">
        <f t="shared" si="1"/>
        <v>2.9728442481969695</v>
      </c>
      <c r="D36" s="11"/>
      <c r="E36" s="11">
        <f t="shared" si="3"/>
        <v>502.6548245743669</v>
      </c>
    </row>
    <row r="37" spans="1:5" ht="12.75">
      <c r="A37" s="11">
        <f t="shared" si="2"/>
        <v>5000</v>
      </c>
      <c r="B37" s="12">
        <f t="shared" si="0"/>
        <v>5.785714285714286</v>
      </c>
      <c r="C37" s="13">
        <f t="shared" si="1"/>
        <v>3.0293929159615858</v>
      </c>
      <c r="D37" s="11"/>
      <c r="E37" s="11">
        <f t="shared" si="3"/>
        <v>523.5987755982989</v>
      </c>
    </row>
    <row r="38" spans="1:5" ht="12.75">
      <c r="A38" s="11">
        <f t="shared" si="2"/>
        <v>5200</v>
      </c>
      <c r="B38" s="12">
        <f t="shared" si="0"/>
        <v>5.657142857142857</v>
      </c>
      <c r="C38" s="13">
        <f t="shared" si="1"/>
        <v>3.080555996320048</v>
      </c>
      <c r="D38" s="11"/>
      <c r="E38" s="11">
        <f t="shared" si="3"/>
        <v>544.5427266222308</v>
      </c>
    </row>
    <row r="39" spans="1:5" ht="12.75">
      <c r="A39" s="11">
        <f t="shared" si="2"/>
        <v>5400</v>
      </c>
      <c r="B39" s="12">
        <f t="shared" si="0"/>
        <v>5.5285714285714285</v>
      </c>
      <c r="C39" s="13">
        <f t="shared" si="1"/>
        <v>3.1263334892723575</v>
      </c>
      <c r="D39" s="11"/>
      <c r="E39" s="11">
        <f t="shared" si="3"/>
        <v>565.4866776461628</v>
      </c>
    </row>
    <row r="40" spans="1:5" ht="12.75">
      <c r="A40" s="11">
        <f t="shared" si="2"/>
        <v>5600</v>
      </c>
      <c r="B40" s="12">
        <f t="shared" si="0"/>
        <v>5.4</v>
      </c>
      <c r="C40" s="13">
        <f t="shared" si="1"/>
        <v>3.1667253948185112</v>
      </c>
      <c r="D40" s="11"/>
      <c r="E40" s="11">
        <f t="shared" si="3"/>
        <v>586.4306286700946</v>
      </c>
    </row>
    <row r="41" spans="1:5" ht="12.75">
      <c r="A41" s="11">
        <f t="shared" si="2"/>
        <v>5800</v>
      </c>
      <c r="B41" s="12">
        <f t="shared" si="0"/>
        <v>5.2714285714285705</v>
      </c>
      <c r="C41" s="13">
        <f t="shared" si="1"/>
        <v>3.2017317129585123</v>
      </c>
      <c r="D41" s="11"/>
      <c r="E41" s="11">
        <f t="shared" si="3"/>
        <v>607.3745796940267</v>
      </c>
    </row>
    <row r="42" spans="1:5" ht="12.75">
      <c r="A42" s="11">
        <f t="shared" si="2"/>
        <v>6000</v>
      </c>
      <c r="B42" s="12">
        <f t="shared" si="0"/>
        <v>5.142857142857142</v>
      </c>
      <c r="C42" s="13">
        <f t="shared" si="1"/>
        <v>3.231352443692358</v>
      </c>
      <c r="D42" s="11"/>
      <c r="E42" s="11">
        <f t="shared" si="3"/>
        <v>628.3185307179587</v>
      </c>
    </row>
    <row r="43" spans="1:5" ht="12.75">
      <c r="A43" s="11">
        <f t="shared" si="2"/>
        <v>6200</v>
      </c>
      <c r="B43" s="12">
        <f t="shared" si="0"/>
        <v>5.014285714285714</v>
      </c>
      <c r="C43" s="13">
        <f t="shared" si="1"/>
        <v>3.2555875870200515</v>
      </c>
      <c r="D43" s="11"/>
      <c r="E43" s="11">
        <f t="shared" si="3"/>
        <v>649.2624817418906</v>
      </c>
    </row>
    <row r="44" spans="1:5" ht="12.75">
      <c r="A44" s="11">
        <f t="shared" si="2"/>
        <v>6400</v>
      </c>
      <c r="B44" s="12">
        <f aca="true" t="shared" si="4" ref="B44:B75">k*E44+gammax</f>
        <v>4.885714285714285</v>
      </c>
      <c r="C44" s="13">
        <f aca="true" t="shared" si="5" ref="C44:C75">(k*E44^2+gammax*E44)/1000</f>
        <v>3.27443714294159</v>
      </c>
      <c r="D44" s="11"/>
      <c r="E44" s="11">
        <f t="shared" si="3"/>
        <v>670.2064327658226</v>
      </c>
    </row>
    <row r="45" spans="1:5" ht="12.75">
      <c r="A45" s="11">
        <f aca="true" t="shared" si="6" ref="A45:A76">A44+winc</f>
        <v>6600</v>
      </c>
      <c r="B45" s="12">
        <f t="shared" si="4"/>
        <v>4.757142857142857</v>
      </c>
      <c r="C45" s="13">
        <f t="shared" si="5"/>
        <v>3.287901111456975</v>
      </c>
      <c r="D45" s="11"/>
      <c r="E45" s="11">
        <f t="shared" si="3"/>
        <v>691.1503837897545</v>
      </c>
    </row>
    <row r="46" spans="1:5" ht="12.75">
      <c r="A46" s="11">
        <f t="shared" si="6"/>
        <v>6800</v>
      </c>
      <c r="B46" s="12">
        <f t="shared" si="4"/>
        <v>4.628571428571429</v>
      </c>
      <c r="C46" s="13">
        <f t="shared" si="5"/>
        <v>3.2959794925662056</v>
      </c>
      <c r="D46" s="11"/>
      <c r="E46" s="11">
        <f t="shared" si="3"/>
        <v>712.0943348136864</v>
      </c>
    </row>
    <row r="47" spans="1:5" ht="12.75">
      <c r="A47" s="11">
        <f t="shared" si="6"/>
        <v>7000</v>
      </c>
      <c r="B47" s="12">
        <f t="shared" si="4"/>
        <v>4.5</v>
      </c>
      <c r="C47" s="13">
        <f t="shared" si="5"/>
        <v>3.2986722862692823</v>
      </c>
      <c r="D47" s="11"/>
      <c r="E47" s="11">
        <f t="shared" si="3"/>
        <v>733.0382858376183</v>
      </c>
    </row>
    <row r="48" spans="1:5" ht="12.75">
      <c r="A48" s="11">
        <f t="shared" si="6"/>
        <v>7200</v>
      </c>
      <c r="B48" s="12">
        <f t="shared" si="4"/>
        <v>4.371428571428572</v>
      </c>
      <c r="C48" s="13">
        <f t="shared" si="5"/>
        <v>3.2959794925662065</v>
      </c>
      <c r="D48" s="11"/>
      <c r="E48" s="11">
        <f t="shared" si="3"/>
        <v>753.9822368615503</v>
      </c>
    </row>
    <row r="49" spans="1:5" ht="12.75">
      <c r="A49" s="11">
        <f t="shared" si="6"/>
        <v>7400</v>
      </c>
      <c r="B49" s="12">
        <f t="shared" si="4"/>
        <v>4.242857142857142</v>
      </c>
      <c r="C49" s="13">
        <f t="shared" si="5"/>
        <v>3.2879011114569745</v>
      </c>
      <c r="D49" s="11"/>
      <c r="E49" s="11">
        <f t="shared" si="3"/>
        <v>774.9261878854824</v>
      </c>
    </row>
    <row r="50" spans="1:5" ht="12.75">
      <c r="A50" s="11">
        <f t="shared" si="6"/>
        <v>7600</v>
      </c>
      <c r="B50" s="12">
        <f t="shared" si="4"/>
        <v>4.114285714285714</v>
      </c>
      <c r="C50" s="13">
        <f t="shared" si="5"/>
        <v>3.2744371429415895</v>
      </c>
      <c r="D50" s="11"/>
      <c r="E50" s="11">
        <f t="shared" si="3"/>
        <v>795.8701389094143</v>
      </c>
    </row>
    <row r="51" spans="1:5" ht="12.75">
      <c r="A51" s="11">
        <f t="shared" si="6"/>
        <v>7800</v>
      </c>
      <c r="B51" s="12">
        <f t="shared" si="4"/>
        <v>3.985714285714285</v>
      </c>
      <c r="C51" s="13">
        <f t="shared" si="5"/>
        <v>3.2555875870200515</v>
      </c>
      <c r="D51" s="11"/>
      <c r="E51" s="11">
        <f t="shared" si="3"/>
        <v>816.8140899333463</v>
      </c>
    </row>
    <row r="52" spans="1:5" ht="12.75">
      <c r="A52" s="11">
        <f t="shared" si="6"/>
        <v>8000</v>
      </c>
      <c r="B52" s="12">
        <f t="shared" si="4"/>
        <v>3.8571428571428568</v>
      </c>
      <c r="C52" s="13">
        <f t="shared" si="5"/>
        <v>3.231352443692359</v>
      </c>
      <c r="D52" s="11"/>
      <c r="E52" s="11">
        <f t="shared" si="3"/>
        <v>837.7580409572781</v>
      </c>
    </row>
    <row r="53" spans="1:5" ht="12.75">
      <c r="A53" s="11">
        <f t="shared" si="6"/>
        <v>8200</v>
      </c>
      <c r="B53" s="12">
        <f t="shared" si="4"/>
        <v>3.7285714285714286</v>
      </c>
      <c r="C53" s="13">
        <f t="shared" si="5"/>
        <v>3.201731712958512</v>
      </c>
      <c r="D53" s="11"/>
      <c r="E53" s="11">
        <f t="shared" si="3"/>
        <v>858.7019919812101</v>
      </c>
    </row>
    <row r="54" spans="1:5" ht="12.75">
      <c r="A54" s="11">
        <f t="shared" si="6"/>
        <v>8400</v>
      </c>
      <c r="B54" s="12">
        <f t="shared" si="4"/>
        <v>3.5999999999999996</v>
      </c>
      <c r="C54" s="13">
        <f t="shared" si="5"/>
        <v>3.1667253948185117</v>
      </c>
      <c r="D54" s="11"/>
      <c r="E54" s="11">
        <f t="shared" si="3"/>
        <v>879.645943005142</v>
      </c>
    </row>
    <row r="55" spans="1:5" ht="12.75">
      <c r="A55" s="11">
        <f t="shared" si="6"/>
        <v>8600</v>
      </c>
      <c r="B55" s="12">
        <f t="shared" si="4"/>
        <v>3.4714285714285715</v>
      </c>
      <c r="C55" s="13">
        <f t="shared" si="5"/>
        <v>3.126333489272357</v>
      </c>
      <c r="D55" s="11"/>
      <c r="E55" s="11">
        <f t="shared" si="3"/>
        <v>900.589894029074</v>
      </c>
    </row>
    <row r="56" spans="1:5" ht="12.75">
      <c r="A56" s="11">
        <f t="shared" si="6"/>
        <v>8800</v>
      </c>
      <c r="B56" s="12">
        <f t="shared" si="4"/>
        <v>3.3428571428571425</v>
      </c>
      <c r="C56" s="13">
        <f t="shared" si="5"/>
        <v>3.0805559963200477</v>
      </c>
      <c r="D56" s="11"/>
      <c r="E56" s="11">
        <f>A56*2*PI()/60</f>
        <v>921.533845053006</v>
      </c>
    </row>
    <row r="57" spans="1:5" ht="12.75">
      <c r="A57" s="11">
        <f t="shared" si="6"/>
        <v>9000</v>
      </c>
      <c r="B57" s="12">
        <f t="shared" si="4"/>
        <v>3.2142857142857135</v>
      </c>
      <c r="C57" s="13">
        <f t="shared" si="5"/>
        <v>3.0293929159615853</v>
      </c>
      <c r="D57" s="11"/>
      <c r="E57" s="11">
        <f aca="true" t="shared" si="7" ref="E57:E97">A57*2*PI()/60</f>
        <v>942.477796076938</v>
      </c>
    </row>
    <row r="58" spans="1:5" ht="12.75">
      <c r="A58" s="11">
        <f t="shared" si="6"/>
        <v>9200</v>
      </c>
      <c r="B58" s="12">
        <f t="shared" si="4"/>
        <v>3.0857142857142854</v>
      </c>
      <c r="C58" s="13">
        <f t="shared" si="5"/>
        <v>2.9728442481969704</v>
      </c>
      <c r="D58" s="11"/>
      <c r="E58" s="11">
        <f t="shared" si="7"/>
        <v>963.4217471008699</v>
      </c>
    </row>
    <row r="59" spans="1:5" ht="12.75">
      <c r="A59" s="11">
        <f t="shared" si="6"/>
        <v>9400</v>
      </c>
      <c r="B59" s="12">
        <f t="shared" si="4"/>
        <v>2.9571428571428573</v>
      </c>
      <c r="C59" s="13">
        <f t="shared" si="5"/>
        <v>2.9109099930262</v>
      </c>
      <c r="D59" s="11"/>
      <c r="E59" s="11">
        <f t="shared" si="7"/>
        <v>984.3656981248018</v>
      </c>
    </row>
    <row r="60" spans="1:5" ht="12.75">
      <c r="A60" s="11">
        <f t="shared" si="6"/>
        <v>9600</v>
      </c>
      <c r="B60" s="12">
        <f t="shared" si="4"/>
        <v>2.8285714285714283</v>
      </c>
      <c r="C60" s="13">
        <f t="shared" si="5"/>
        <v>2.843590150449275</v>
      </c>
      <c r="D60" s="11"/>
      <c r="E60" s="11">
        <f t="shared" si="7"/>
        <v>1005.3096491487338</v>
      </c>
    </row>
    <row r="61" spans="1:5" ht="12.75">
      <c r="A61" s="11">
        <f t="shared" si="6"/>
        <v>9800</v>
      </c>
      <c r="B61" s="12">
        <f t="shared" si="4"/>
        <v>2.6999999999999993</v>
      </c>
      <c r="C61" s="13">
        <f t="shared" si="5"/>
        <v>2.770884720466198</v>
      </c>
      <c r="D61" s="11"/>
      <c r="E61" s="11">
        <f t="shared" si="7"/>
        <v>1026.2536001726658</v>
      </c>
    </row>
    <row r="62" spans="1:5" ht="12.75">
      <c r="A62" s="11">
        <f t="shared" si="6"/>
        <v>10000</v>
      </c>
      <c r="B62" s="12">
        <f t="shared" si="4"/>
        <v>2.571428571428571</v>
      </c>
      <c r="C62" s="13">
        <f t="shared" si="5"/>
        <v>2.6927937030769646</v>
      </c>
      <c r="D62" s="11"/>
      <c r="E62" s="11">
        <f t="shared" si="7"/>
        <v>1047.1975511965977</v>
      </c>
    </row>
    <row r="63" spans="1:5" ht="12.75">
      <c r="A63" s="11">
        <f t="shared" si="6"/>
        <v>10200</v>
      </c>
      <c r="B63" s="12">
        <f t="shared" si="4"/>
        <v>2.442857142857142</v>
      </c>
      <c r="C63" s="13">
        <f t="shared" si="5"/>
        <v>2.6093170982815783</v>
      </c>
      <c r="D63" s="11"/>
      <c r="E63" s="11">
        <f t="shared" si="7"/>
        <v>1068.1415022205297</v>
      </c>
    </row>
    <row r="64" spans="1:5" ht="12.75">
      <c r="A64" s="11">
        <f t="shared" si="6"/>
        <v>10400</v>
      </c>
      <c r="B64" s="12">
        <f t="shared" si="4"/>
        <v>2.314285714285714</v>
      </c>
      <c r="C64" s="13">
        <f t="shared" si="5"/>
        <v>2.520454906080038</v>
      </c>
      <c r="D64" s="11"/>
      <c r="E64" s="11">
        <f t="shared" si="7"/>
        <v>1089.0854532444616</v>
      </c>
    </row>
    <row r="65" spans="1:5" ht="12.75">
      <c r="A65" s="11">
        <f t="shared" si="6"/>
        <v>10600</v>
      </c>
      <c r="B65" s="12">
        <f t="shared" si="4"/>
        <v>2.185714285714285</v>
      </c>
      <c r="C65" s="13">
        <f t="shared" si="5"/>
        <v>2.4262071264723453</v>
      </c>
      <c r="D65" s="11"/>
      <c r="E65" s="11">
        <f t="shared" si="7"/>
        <v>1110.0294042683936</v>
      </c>
    </row>
    <row r="66" spans="1:5" ht="12.75">
      <c r="A66" s="11">
        <f t="shared" si="6"/>
        <v>10800</v>
      </c>
      <c r="B66" s="12">
        <f t="shared" si="4"/>
        <v>2.057142857142857</v>
      </c>
      <c r="C66" s="13">
        <f t="shared" si="5"/>
        <v>2.326573759458499</v>
      </c>
      <c r="D66" s="11"/>
      <c r="E66" s="11">
        <f t="shared" si="7"/>
        <v>1130.9733552923256</v>
      </c>
    </row>
    <row r="67" spans="1:5" ht="12.75">
      <c r="A67" s="11">
        <f t="shared" si="6"/>
        <v>11000</v>
      </c>
      <c r="B67" s="12">
        <f t="shared" si="4"/>
        <v>1.9285714285714297</v>
      </c>
      <c r="C67" s="13">
        <f t="shared" si="5"/>
        <v>2.221554805038499</v>
      </c>
      <c r="D67" s="11"/>
      <c r="E67" s="11">
        <f t="shared" si="7"/>
        <v>1151.9173063162573</v>
      </c>
    </row>
    <row r="68" spans="1:5" ht="12.75">
      <c r="A68" s="11">
        <f t="shared" si="6"/>
        <v>11200</v>
      </c>
      <c r="B68" s="12">
        <f t="shared" si="4"/>
        <v>1.8000000000000007</v>
      </c>
      <c r="C68" s="13">
        <f t="shared" si="5"/>
        <v>2.111150263212341</v>
      </c>
      <c r="D68" s="11"/>
      <c r="E68" s="11">
        <f t="shared" si="7"/>
        <v>1172.8612573401892</v>
      </c>
    </row>
    <row r="69" spans="1:5" ht="12.75">
      <c r="A69" s="11">
        <f t="shared" si="6"/>
        <v>11400</v>
      </c>
      <c r="B69" s="12">
        <f t="shared" si="4"/>
        <v>1.6714285714285726</v>
      </c>
      <c r="C69" s="13">
        <f t="shared" si="5"/>
        <v>1.9953601339800315</v>
      </c>
      <c r="D69" s="11"/>
      <c r="E69" s="11">
        <f t="shared" si="7"/>
        <v>1193.8052083641212</v>
      </c>
    </row>
    <row r="70" spans="1:5" ht="12.75">
      <c r="A70" s="11">
        <f t="shared" si="6"/>
        <v>11600</v>
      </c>
      <c r="B70" s="12">
        <f t="shared" si="4"/>
        <v>1.5428571428571418</v>
      </c>
      <c r="C70" s="13">
        <f t="shared" si="5"/>
        <v>1.8741844173415685</v>
      </c>
      <c r="D70" s="11"/>
      <c r="E70" s="11">
        <f t="shared" si="7"/>
        <v>1214.7491593880534</v>
      </c>
    </row>
    <row r="71" spans="1:5" ht="12.75">
      <c r="A71" s="11">
        <f t="shared" si="6"/>
        <v>11800</v>
      </c>
      <c r="B71" s="12">
        <f t="shared" si="4"/>
        <v>1.4142857142857137</v>
      </c>
      <c r="C71" s="13">
        <f t="shared" si="5"/>
        <v>1.7476231132969497</v>
      </c>
      <c r="D71" s="11"/>
      <c r="E71" s="11">
        <f t="shared" si="7"/>
        <v>1235.6931104119853</v>
      </c>
    </row>
    <row r="72" spans="1:5" ht="12.75">
      <c r="A72" s="11">
        <f t="shared" si="6"/>
        <v>12000</v>
      </c>
      <c r="B72" s="12">
        <f t="shared" si="4"/>
        <v>1.2857142857142847</v>
      </c>
      <c r="C72" s="13">
        <f t="shared" si="5"/>
        <v>1.6156762218461773</v>
      </c>
      <c r="D72" s="11"/>
      <c r="E72" s="11">
        <f t="shared" si="7"/>
        <v>1256.6370614359173</v>
      </c>
    </row>
    <row r="73" spans="1:5" ht="12.75">
      <c r="A73" s="11">
        <f t="shared" si="6"/>
        <v>12200</v>
      </c>
      <c r="B73" s="12">
        <f t="shared" si="4"/>
        <v>1.1571428571428566</v>
      </c>
      <c r="C73" s="13">
        <f t="shared" si="5"/>
        <v>1.4783437429892547</v>
      </c>
      <c r="D73" s="11"/>
      <c r="E73" s="11">
        <f t="shared" si="7"/>
        <v>1277.5810124598493</v>
      </c>
    </row>
    <row r="74" spans="1:5" ht="12.75">
      <c r="A74" s="11">
        <f t="shared" si="6"/>
        <v>12400</v>
      </c>
      <c r="B74" s="12">
        <f t="shared" si="4"/>
        <v>1.0285714285714276</v>
      </c>
      <c r="C74" s="13">
        <f t="shared" si="5"/>
        <v>1.3356256767261747</v>
      </c>
      <c r="D74" s="11"/>
      <c r="E74" s="11">
        <f t="shared" si="7"/>
        <v>1298.5249634837812</v>
      </c>
    </row>
    <row r="75" spans="1:5" ht="12.75">
      <c r="A75" s="11">
        <f t="shared" si="6"/>
        <v>12600</v>
      </c>
      <c r="B75" s="12">
        <f t="shared" si="4"/>
        <v>0.8999999999999986</v>
      </c>
      <c r="C75" s="13">
        <f t="shared" si="5"/>
        <v>1.1875220230569412</v>
      </c>
      <c r="D75" s="11"/>
      <c r="E75" s="11">
        <f t="shared" si="7"/>
        <v>1319.4689145077132</v>
      </c>
    </row>
    <row r="76" spans="1:5" ht="12.75">
      <c r="A76" s="11">
        <f t="shared" si="6"/>
        <v>12800</v>
      </c>
      <c r="B76" s="12">
        <f aca="true" t="shared" si="8" ref="B76:B112">k*E76+gammax</f>
        <v>0.7714285714285705</v>
      </c>
      <c r="C76" s="13">
        <f aca="true" t="shared" si="9" ref="C76:C112">(k*E76^2+gammax*E76)/1000</f>
        <v>1.0340327819815538</v>
      </c>
      <c r="D76" s="11"/>
      <c r="E76" s="11">
        <f t="shared" si="7"/>
        <v>1340.4128655316451</v>
      </c>
    </row>
    <row r="77" spans="1:5" ht="12.75">
      <c r="A77" s="11">
        <f aca="true" t="shared" si="10" ref="A77:A112">A76+winc</f>
        <v>13000</v>
      </c>
      <c r="B77" s="12">
        <f t="shared" si="8"/>
        <v>0.6428571428571423</v>
      </c>
      <c r="C77" s="13">
        <f t="shared" si="9"/>
        <v>0.8751579535000128</v>
      </c>
      <c r="D77" s="11"/>
      <c r="E77" s="11">
        <f t="shared" si="7"/>
        <v>1361.356816555577</v>
      </c>
    </row>
    <row r="78" spans="1:5" ht="12.75">
      <c r="A78" s="11">
        <f t="shared" si="10"/>
        <v>13200</v>
      </c>
      <c r="B78" s="12">
        <f t="shared" si="8"/>
        <v>0.5142857142857142</v>
      </c>
      <c r="C78" s="13">
        <f t="shared" si="9"/>
        <v>0.710897537612318</v>
      </c>
      <c r="D78" s="11"/>
      <c r="E78" s="11">
        <f t="shared" si="7"/>
        <v>1382.300767579509</v>
      </c>
    </row>
    <row r="79" spans="1:5" ht="12.75">
      <c r="A79" s="11">
        <f t="shared" si="10"/>
        <v>13400</v>
      </c>
      <c r="B79" s="12">
        <f t="shared" si="8"/>
        <v>0.38571428571428434</v>
      </c>
      <c r="C79" s="13">
        <f t="shared" si="9"/>
        <v>0.5412515343184677</v>
      </c>
      <c r="D79" s="11"/>
      <c r="E79" s="11">
        <f t="shared" si="7"/>
        <v>1403.244718603441</v>
      </c>
    </row>
    <row r="80" spans="1:5" ht="12.75">
      <c r="A80" s="11">
        <f t="shared" si="10"/>
        <v>13600</v>
      </c>
      <c r="B80" s="12">
        <f t="shared" si="8"/>
        <v>0.257142857142858</v>
      </c>
      <c r="C80" s="13">
        <f t="shared" si="9"/>
        <v>0.3662199436184674</v>
      </c>
      <c r="D80" s="11"/>
      <c r="E80" s="11">
        <f t="shared" si="7"/>
        <v>1424.1886696273727</v>
      </c>
    </row>
    <row r="81" spans="1:5" ht="12.75">
      <c r="A81" s="11">
        <f t="shared" si="10"/>
        <v>13800</v>
      </c>
      <c r="B81" s="12">
        <f t="shared" si="8"/>
        <v>0.12857142857142811</v>
      </c>
      <c r="C81" s="13">
        <f t="shared" si="9"/>
        <v>0.18580276551231145</v>
      </c>
      <c r="D81" s="11"/>
      <c r="E81" s="11">
        <f t="shared" si="7"/>
        <v>1445.1326206513047</v>
      </c>
    </row>
    <row r="82" spans="1:5" ht="12.75">
      <c r="A82" s="11">
        <f t="shared" si="10"/>
        <v>14000</v>
      </c>
      <c r="B82" s="12">
        <f t="shared" si="8"/>
        <v>0</v>
      </c>
      <c r="C82" s="13">
        <f t="shared" si="9"/>
        <v>0</v>
      </c>
      <c r="D82" s="11"/>
      <c r="E82" s="11">
        <f t="shared" si="7"/>
        <v>1466.0765716752367</v>
      </c>
    </row>
    <row r="83" spans="1:5" ht="12.75">
      <c r="A83" s="11">
        <f t="shared" si="10"/>
        <v>14200</v>
      </c>
      <c r="B83" s="12">
        <f t="shared" si="8"/>
        <v>-0.12857142857142811</v>
      </c>
      <c r="C83" s="13">
        <f t="shared" si="9"/>
        <v>-0.19118835291846334</v>
      </c>
      <c r="D83" s="11"/>
      <c r="E83" s="11">
        <f t="shared" si="7"/>
        <v>1487.0205226991686</v>
      </c>
    </row>
    <row r="84" spans="1:5" ht="12.75">
      <c r="A84" s="11">
        <f t="shared" si="10"/>
        <v>14400</v>
      </c>
      <c r="B84" s="12">
        <f t="shared" si="8"/>
        <v>-0.25714285714285623</v>
      </c>
      <c r="C84" s="13">
        <f t="shared" si="9"/>
        <v>-0.3877622932430804</v>
      </c>
      <c r="D84" s="11"/>
      <c r="E84" s="11">
        <f t="shared" si="7"/>
        <v>1507.9644737231006</v>
      </c>
    </row>
    <row r="85" spans="1:5" ht="12.75">
      <c r="A85" s="11">
        <f t="shared" si="10"/>
        <v>14600</v>
      </c>
      <c r="B85" s="12">
        <f t="shared" si="8"/>
        <v>-0.3857142857142861</v>
      </c>
      <c r="C85" s="13">
        <f t="shared" si="9"/>
        <v>-0.5897218209738566</v>
      </c>
      <c r="D85" s="11"/>
      <c r="E85" s="11">
        <f t="shared" si="7"/>
        <v>1528.9084247470325</v>
      </c>
    </row>
    <row r="86" spans="1:5" ht="12.75">
      <c r="A86" s="11">
        <f t="shared" si="10"/>
        <v>14800</v>
      </c>
      <c r="B86" s="12">
        <f t="shared" si="8"/>
        <v>-0.514285714285716</v>
      </c>
      <c r="C86" s="13">
        <f t="shared" si="9"/>
        <v>-0.7970669361107848</v>
      </c>
      <c r="D86" s="11"/>
      <c r="E86" s="11">
        <f t="shared" si="7"/>
        <v>1549.8523757709647</v>
      </c>
    </row>
    <row r="87" spans="1:5" ht="12.75">
      <c r="A87" s="11">
        <f t="shared" si="10"/>
        <v>15000</v>
      </c>
      <c r="B87" s="12">
        <f t="shared" si="8"/>
        <v>-0.6428571428571441</v>
      </c>
      <c r="C87" s="13">
        <f t="shared" si="9"/>
        <v>-1.009797638653865</v>
      </c>
      <c r="D87" s="11"/>
      <c r="E87" s="11">
        <f t="shared" si="7"/>
        <v>1570.7963267948967</v>
      </c>
    </row>
    <row r="88" spans="1:5" ht="12.75">
      <c r="A88" s="11">
        <f t="shared" si="10"/>
        <v>15200</v>
      </c>
      <c r="B88" s="12">
        <f t="shared" si="8"/>
        <v>-0.7714285714285722</v>
      </c>
      <c r="C88" s="13">
        <f t="shared" si="9"/>
        <v>-1.2279139286030987</v>
      </c>
      <c r="D88" s="11"/>
      <c r="E88" s="11">
        <f t="shared" si="7"/>
        <v>1591.7402778188286</v>
      </c>
    </row>
    <row r="89" spans="1:5" ht="12.75">
      <c r="A89" s="11">
        <f t="shared" si="10"/>
        <v>15400</v>
      </c>
      <c r="B89" s="12">
        <f t="shared" si="8"/>
        <v>-0.9000000000000021</v>
      </c>
      <c r="C89" s="13">
        <f t="shared" si="9"/>
        <v>-1.451415805958486</v>
      </c>
      <c r="D89" s="11"/>
      <c r="E89" s="11">
        <f t="shared" si="7"/>
        <v>1612.6842288427606</v>
      </c>
    </row>
    <row r="90" spans="1:5" ht="12.75">
      <c r="A90" s="11">
        <f t="shared" si="10"/>
        <v>15600</v>
      </c>
      <c r="B90" s="12">
        <f t="shared" si="8"/>
        <v>-1.0285714285714302</v>
      </c>
      <c r="C90" s="13">
        <f t="shared" si="9"/>
        <v>-1.6803032707200274</v>
      </c>
      <c r="D90" s="11"/>
      <c r="E90" s="11">
        <f t="shared" si="7"/>
        <v>1633.6281798666926</v>
      </c>
    </row>
    <row r="91" spans="1:5" ht="12.75">
      <c r="A91" s="11">
        <f t="shared" si="10"/>
        <v>15800</v>
      </c>
      <c r="B91" s="12">
        <f t="shared" si="8"/>
        <v>-1.1571428571428584</v>
      </c>
      <c r="C91" s="13">
        <f t="shared" si="9"/>
        <v>-1.914576322887726</v>
      </c>
      <c r="D91" s="11"/>
      <c r="E91" s="11">
        <f t="shared" si="7"/>
        <v>1654.5721308906245</v>
      </c>
    </row>
    <row r="92" spans="1:5" ht="12.75">
      <c r="A92" s="11">
        <f t="shared" si="10"/>
        <v>16000</v>
      </c>
      <c r="B92" s="12">
        <f t="shared" si="8"/>
        <v>-1.2857142857142865</v>
      </c>
      <c r="C92" s="13">
        <f t="shared" si="9"/>
        <v>-2.1542349624615706</v>
      </c>
      <c r="D92" s="11"/>
      <c r="E92" s="11">
        <f t="shared" si="7"/>
        <v>1675.5160819145563</v>
      </c>
    </row>
    <row r="93" spans="1:5" ht="12.75">
      <c r="A93" s="11">
        <f t="shared" si="10"/>
        <v>16200</v>
      </c>
      <c r="B93" s="12">
        <f t="shared" si="8"/>
        <v>-1.4142857142857146</v>
      </c>
      <c r="C93" s="13">
        <f t="shared" si="9"/>
        <v>-2.399279189441577</v>
      </c>
      <c r="D93" s="11"/>
      <c r="E93" s="11">
        <f t="shared" si="7"/>
        <v>1696.4600329384882</v>
      </c>
    </row>
    <row r="94" spans="1:5" ht="12.75">
      <c r="A94" s="11">
        <f t="shared" si="10"/>
        <v>16400</v>
      </c>
      <c r="B94" s="12">
        <f t="shared" si="8"/>
        <v>-1.5428571428571427</v>
      </c>
      <c r="C94" s="13">
        <f t="shared" si="9"/>
        <v>-2.6497090038277347</v>
      </c>
      <c r="D94" s="11"/>
      <c r="E94" s="11">
        <f t="shared" si="7"/>
        <v>1717.4039839624202</v>
      </c>
    </row>
    <row r="95" spans="1:5" ht="12.75">
      <c r="A95" s="11">
        <f t="shared" si="10"/>
        <v>16600</v>
      </c>
      <c r="B95" s="12">
        <f t="shared" si="8"/>
        <v>-1.6714285714285708</v>
      </c>
      <c r="C95" s="13">
        <f t="shared" si="9"/>
        <v>-2.9055244056200444</v>
      </c>
      <c r="D95" s="11"/>
      <c r="E95" s="11">
        <f t="shared" si="7"/>
        <v>1738.3479349863521</v>
      </c>
    </row>
    <row r="96" spans="1:5" ht="12.75">
      <c r="A96" s="11">
        <f t="shared" si="10"/>
        <v>16800</v>
      </c>
      <c r="B96" s="12">
        <f t="shared" si="8"/>
        <v>-1.8000000000000007</v>
      </c>
      <c r="C96" s="13">
        <f t="shared" si="9"/>
        <v>-3.16672539481851</v>
      </c>
      <c r="D96" s="11"/>
      <c r="E96" s="11">
        <f t="shared" si="7"/>
        <v>1759.291886010284</v>
      </c>
    </row>
    <row r="97" spans="1:5" ht="12.75">
      <c r="A97" s="11">
        <f t="shared" si="10"/>
        <v>17000</v>
      </c>
      <c r="B97" s="12">
        <f t="shared" si="8"/>
        <v>-1.9285714285714288</v>
      </c>
      <c r="C97" s="13">
        <f t="shared" si="9"/>
        <v>-3.433311971423134</v>
      </c>
      <c r="D97" s="11"/>
      <c r="E97" s="11">
        <f t="shared" si="7"/>
        <v>1780.235837034216</v>
      </c>
    </row>
    <row r="98" spans="1:5" ht="12.75">
      <c r="A98" s="11">
        <f t="shared" si="10"/>
        <v>17200</v>
      </c>
      <c r="B98" s="12">
        <f t="shared" si="8"/>
        <v>-2.057142857142857</v>
      </c>
      <c r="C98" s="13">
        <f t="shared" si="9"/>
        <v>-3.7052841354339034</v>
      </c>
      <c r="D98" s="11"/>
      <c r="E98" s="11">
        <f>A98*2*PI()/60</f>
        <v>1801.179788058148</v>
      </c>
    </row>
    <row r="99" spans="1:5" ht="12.75">
      <c r="A99" s="11">
        <f t="shared" si="10"/>
        <v>17400</v>
      </c>
      <c r="B99" s="12">
        <f t="shared" si="8"/>
        <v>-2.185714285714287</v>
      </c>
      <c r="C99" s="13">
        <f t="shared" si="9"/>
        <v>-3.9826418868508298</v>
      </c>
      <c r="D99" s="11"/>
      <c r="E99" s="11">
        <f aca="true" t="shared" si="11" ref="E99:E112">A99*2*PI()/60</f>
        <v>1822.12373908208</v>
      </c>
    </row>
    <row r="100" spans="1:5" ht="12.75">
      <c r="A100" s="11">
        <f t="shared" si="10"/>
        <v>17600</v>
      </c>
      <c r="B100" s="12">
        <f t="shared" si="8"/>
        <v>-2.314285714285715</v>
      </c>
      <c r="C100" s="13">
        <f t="shared" si="9"/>
        <v>-4.265385225673915</v>
      </c>
      <c r="D100" s="11"/>
      <c r="E100" s="11">
        <f t="shared" si="11"/>
        <v>1843.067690106012</v>
      </c>
    </row>
    <row r="101" spans="1:5" ht="12.75">
      <c r="A101" s="11">
        <f t="shared" si="10"/>
        <v>17800</v>
      </c>
      <c r="B101" s="12">
        <f t="shared" si="8"/>
        <v>-2.442857142857143</v>
      </c>
      <c r="C101" s="13">
        <f t="shared" si="9"/>
        <v>-4.5535141519031495</v>
      </c>
      <c r="D101" s="11"/>
      <c r="E101" s="11">
        <f t="shared" si="11"/>
        <v>1864.0116411299439</v>
      </c>
    </row>
    <row r="102" spans="1:5" ht="12.75">
      <c r="A102" s="11">
        <f t="shared" si="10"/>
        <v>18000</v>
      </c>
      <c r="B102" s="12">
        <f t="shared" si="8"/>
        <v>-2.571428571428573</v>
      </c>
      <c r="C102" s="13">
        <f t="shared" si="9"/>
        <v>-4.847028665538542</v>
      </c>
      <c r="D102" s="11"/>
      <c r="E102" s="11">
        <f t="shared" si="11"/>
        <v>1884.955592153876</v>
      </c>
    </row>
    <row r="103" spans="1:5" ht="12.75">
      <c r="A103" s="11">
        <f t="shared" si="10"/>
        <v>18200</v>
      </c>
      <c r="B103" s="12">
        <f t="shared" si="8"/>
        <v>-2.700000000000001</v>
      </c>
      <c r="C103" s="13">
        <f t="shared" si="9"/>
        <v>-5.1459287665800835</v>
      </c>
      <c r="D103" s="11"/>
      <c r="E103" s="11">
        <f t="shared" si="11"/>
        <v>1905.899543177808</v>
      </c>
    </row>
    <row r="104" spans="1:5" ht="12.75">
      <c r="A104" s="11">
        <f t="shared" si="10"/>
        <v>18400</v>
      </c>
      <c r="B104" s="12">
        <f t="shared" si="8"/>
        <v>-2.828571428571429</v>
      </c>
      <c r="C104" s="13">
        <f t="shared" si="9"/>
        <v>-5.450214455027777</v>
      </c>
      <c r="D104" s="11"/>
      <c r="E104" s="11">
        <f t="shared" si="11"/>
        <v>1926.8434942017398</v>
      </c>
    </row>
    <row r="105" spans="1:5" ht="12.75">
      <c r="A105" s="11">
        <f t="shared" si="10"/>
        <v>18600</v>
      </c>
      <c r="B105" s="12">
        <f t="shared" si="8"/>
        <v>-2.9571428571428573</v>
      </c>
      <c r="C105" s="13">
        <f t="shared" si="9"/>
        <v>-5.75988573088163</v>
      </c>
      <c r="D105" s="11"/>
      <c r="E105" s="11">
        <f t="shared" si="11"/>
        <v>1947.7874452256717</v>
      </c>
    </row>
    <row r="106" spans="1:5" ht="12.75">
      <c r="A106" s="11">
        <f t="shared" si="10"/>
        <v>18800</v>
      </c>
      <c r="B106" s="12">
        <f t="shared" si="8"/>
        <v>-3.0857142857142854</v>
      </c>
      <c r="C106" s="13">
        <f t="shared" si="9"/>
        <v>-6.074942594141634</v>
      </c>
      <c r="D106" s="11"/>
      <c r="E106" s="11">
        <f t="shared" si="11"/>
        <v>1968.7313962496037</v>
      </c>
    </row>
    <row r="107" spans="1:5" ht="12.75">
      <c r="A107" s="11">
        <f t="shared" si="10"/>
        <v>19000</v>
      </c>
      <c r="B107" s="12">
        <f t="shared" si="8"/>
        <v>-3.2142857142857153</v>
      </c>
      <c r="C107" s="13">
        <f t="shared" si="9"/>
        <v>-6.395385044807794</v>
      </c>
      <c r="D107" s="11"/>
      <c r="E107" s="11">
        <f t="shared" si="11"/>
        <v>1989.6753472735356</v>
      </c>
    </row>
    <row r="108" spans="1:5" ht="12.75">
      <c r="A108" s="11">
        <f t="shared" si="10"/>
        <v>19200</v>
      </c>
      <c r="B108" s="12">
        <f t="shared" si="8"/>
        <v>-3.3428571428571434</v>
      </c>
      <c r="C108" s="13">
        <f t="shared" si="9"/>
        <v>-6.7212130828801095</v>
      </c>
      <c r="D108" s="11"/>
      <c r="E108" s="11">
        <f t="shared" si="11"/>
        <v>2010.6192982974676</v>
      </c>
    </row>
    <row r="109" spans="1:5" ht="12.75">
      <c r="A109" s="11">
        <f t="shared" si="10"/>
        <v>19400</v>
      </c>
      <c r="B109" s="12">
        <f t="shared" si="8"/>
        <v>-3.4714285714285715</v>
      </c>
      <c r="C109" s="13">
        <f t="shared" si="9"/>
        <v>-7.052426708358577</v>
      </c>
      <c r="D109" s="11"/>
      <c r="E109" s="11">
        <f t="shared" si="11"/>
        <v>2031.5632493213996</v>
      </c>
    </row>
    <row r="110" spans="1:5" ht="12.75">
      <c r="A110" s="11">
        <f t="shared" si="10"/>
        <v>19600</v>
      </c>
      <c r="B110" s="12">
        <f t="shared" si="8"/>
        <v>-3.6000000000000014</v>
      </c>
      <c r="C110" s="13">
        <f t="shared" si="9"/>
        <v>-7.389025921243192</v>
      </c>
      <c r="D110" s="11"/>
      <c r="E110" s="11">
        <f t="shared" si="11"/>
        <v>2052.5072003453315</v>
      </c>
    </row>
    <row r="111" spans="1:5" ht="12.75">
      <c r="A111" s="11">
        <f t="shared" si="10"/>
        <v>19800</v>
      </c>
      <c r="B111" s="12">
        <f t="shared" si="8"/>
        <v>-3.7285714285714313</v>
      </c>
      <c r="C111" s="13">
        <f t="shared" si="9"/>
        <v>-7.731010721533971</v>
      </c>
      <c r="D111" s="11"/>
      <c r="E111" s="11">
        <f t="shared" si="11"/>
        <v>2073.4511513692637</v>
      </c>
    </row>
    <row r="112" spans="1:5" ht="12.75">
      <c r="A112" s="11">
        <f t="shared" si="10"/>
        <v>20000</v>
      </c>
      <c r="B112" s="12">
        <f t="shared" si="8"/>
        <v>-3.8571428571428577</v>
      </c>
      <c r="C112" s="13">
        <f t="shared" si="9"/>
        <v>-8.0783811092309</v>
      </c>
      <c r="D112" s="11"/>
      <c r="E112" s="11">
        <f t="shared" si="11"/>
        <v>2094.3951023931954</v>
      </c>
    </row>
    <row r="113" spans="1:5" ht="12.75">
      <c r="A113" s="11">
        <f aca="true" t="shared" si="12" ref="A113:A137">A112+winc</f>
        <v>20200</v>
      </c>
      <c r="B113" s="12">
        <f aca="true" t="shared" si="13" ref="B113:B137">k*E113+gammax</f>
        <v>-3.9857142857142875</v>
      </c>
      <c r="C113" s="13">
        <f aca="true" t="shared" si="14" ref="C113:C137">(k*E113^2+gammax*E113)/1000</f>
        <v>-8.431137084333987</v>
      </c>
      <c r="D113" s="11"/>
      <c r="E113" s="11">
        <f aca="true" t="shared" si="15" ref="E113:E137">A113*2*PI()/60</f>
        <v>2115.3390534171276</v>
      </c>
    </row>
    <row r="114" spans="1:5" ht="12.75">
      <c r="A114" s="11">
        <f t="shared" si="12"/>
        <v>20400</v>
      </c>
      <c r="B114" s="12">
        <f t="shared" si="13"/>
        <v>-4.114285714285716</v>
      </c>
      <c r="C114" s="13">
        <f t="shared" si="14"/>
        <v>-8.78927864684322</v>
      </c>
      <c r="D114" s="11"/>
      <c r="E114" s="11">
        <f t="shared" si="15"/>
        <v>2136.2830044410593</v>
      </c>
    </row>
    <row r="115" spans="1:5" ht="12.75">
      <c r="A115" s="11">
        <f t="shared" si="12"/>
        <v>20600</v>
      </c>
      <c r="B115" s="12">
        <f t="shared" si="13"/>
        <v>-4.2428571428571455</v>
      </c>
      <c r="C115" s="13">
        <f t="shared" si="14"/>
        <v>-9.152805796758614</v>
      </c>
      <c r="D115" s="11"/>
      <c r="E115" s="11">
        <f t="shared" si="15"/>
        <v>2157.2269554649915</v>
      </c>
    </row>
    <row r="116" spans="1:5" ht="12.75">
      <c r="A116" s="11">
        <f t="shared" si="12"/>
        <v>20800</v>
      </c>
      <c r="B116" s="12">
        <f t="shared" si="13"/>
        <v>-4.371428571428572</v>
      </c>
      <c r="C116" s="13">
        <f t="shared" si="14"/>
        <v>-9.521718534080156</v>
      </c>
      <c r="D116" s="11"/>
      <c r="E116" s="11">
        <f t="shared" si="15"/>
        <v>2178.1709064889233</v>
      </c>
    </row>
    <row r="117" spans="1:5" ht="12.75">
      <c r="A117" s="11">
        <f t="shared" si="12"/>
        <v>21000</v>
      </c>
      <c r="B117" s="12">
        <f t="shared" si="13"/>
        <v>-4.5</v>
      </c>
      <c r="C117" s="13">
        <f t="shared" si="14"/>
        <v>-9.896016858807846</v>
      </c>
      <c r="D117" s="11"/>
      <c r="E117" s="11">
        <f t="shared" si="15"/>
        <v>2199.114857512855</v>
      </c>
    </row>
    <row r="118" spans="1:5" ht="12.75">
      <c r="A118" s="11">
        <f t="shared" si="12"/>
        <v>21200</v>
      </c>
      <c r="B118" s="12">
        <f t="shared" si="13"/>
        <v>-4.62857142857143</v>
      </c>
      <c r="C118" s="13">
        <f t="shared" si="14"/>
        <v>-10.2757007709417</v>
      </c>
      <c r="D118" s="11"/>
      <c r="E118" s="11">
        <f t="shared" si="15"/>
        <v>2220.058808536787</v>
      </c>
    </row>
    <row r="119" spans="1:5" ht="12.75">
      <c r="A119" s="11">
        <f t="shared" si="12"/>
        <v>21400</v>
      </c>
      <c r="B119" s="12">
        <f t="shared" si="13"/>
        <v>-4.757142857142856</v>
      </c>
      <c r="C119" s="13">
        <f t="shared" si="14"/>
        <v>-10.660770270481706</v>
      </c>
      <c r="D119" s="11"/>
      <c r="E119" s="11">
        <f t="shared" si="15"/>
        <v>2241.002759560719</v>
      </c>
    </row>
    <row r="120" spans="1:5" ht="12.75">
      <c r="A120" s="11">
        <f t="shared" si="12"/>
        <v>21600</v>
      </c>
      <c r="B120" s="12">
        <f t="shared" si="13"/>
        <v>-4.885714285714286</v>
      </c>
      <c r="C120" s="13">
        <f t="shared" si="14"/>
        <v>-11.051225357427866</v>
      </c>
      <c r="D120" s="11"/>
      <c r="E120" s="11">
        <f t="shared" si="15"/>
        <v>2261.946710584651</v>
      </c>
    </row>
    <row r="121" spans="1:5" ht="12.75">
      <c r="A121" s="11">
        <f t="shared" si="12"/>
        <v>21800</v>
      </c>
      <c r="B121" s="12">
        <f t="shared" si="13"/>
        <v>-5.014285714285714</v>
      </c>
      <c r="C121" s="13">
        <f t="shared" si="14"/>
        <v>-11.447066031780178</v>
      </c>
      <c r="D121" s="11"/>
      <c r="E121" s="11">
        <f t="shared" si="15"/>
        <v>2282.890661608583</v>
      </c>
    </row>
    <row r="122" spans="1:5" ht="12.75">
      <c r="A122" s="11">
        <f t="shared" si="12"/>
        <v>22000</v>
      </c>
      <c r="B122" s="12">
        <f t="shared" si="13"/>
        <v>-5.142857142857141</v>
      </c>
      <c r="C122" s="13">
        <f t="shared" si="14"/>
        <v>-11.848292293538638</v>
      </c>
      <c r="D122" s="11"/>
      <c r="E122" s="11">
        <f t="shared" si="15"/>
        <v>2303.8346126325146</v>
      </c>
    </row>
    <row r="123" spans="1:5" ht="12.75">
      <c r="A123" s="11">
        <f t="shared" si="12"/>
        <v>22200</v>
      </c>
      <c r="B123" s="12">
        <f t="shared" si="13"/>
        <v>-5.2714285714285705</v>
      </c>
      <c r="C123" s="13">
        <f t="shared" si="14"/>
        <v>-12.254904142703268</v>
      </c>
      <c r="D123" s="11"/>
      <c r="E123" s="11">
        <f t="shared" si="15"/>
        <v>2324.7785636564467</v>
      </c>
    </row>
    <row r="124" spans="1:5" ht="12.75">
      <c r="A124" s="11">
        <f t="shared" si="12"/>
        <v>22400</v>
      </c>
      <c r="B124" s="12">
        <f t="shared" si="13"/>
        <v>-5.399999999999999</v>
      </c>
      <c r="C124" s="13">
        <f t="shared" si="14"/>
        <v>-12.666901579274043</v>
      </c>
      <c r="D124" s="11"/>
      <c r="E124" s="11">
        <f t="shared" si="15"/>
        <v>2345.7225146803785</v>
      </c>
    </row>
    <row r="125" spans="1:5" ht="12.75">
      <c r="A125" s="11">
        <f t="shared" si="12"/>
        <v>22600</v>
      </c>
      <c r="B125" s="12">
        <f t="shared" si="13"/>
        <v>-5.5285714285714285</v>
      </c>
      <c r="C125" s="13">
        <f t="shared" si="14"/>
        <v>-13.08428460325097</v>
      </c>
      <c r="D125" s="11"/>
      <c r="E125" s="11">
        <f t="shared" si="15"/>
        <v>2366.6664657043107</v>
      </c>
    </row>
    <row r="126" spans="1:5" ht="12.75">
      <c r="A126" s="11">
        <f t="shared" si="12"/>
        <v>22800</v>
      </c>
      <c r="B126" s="12">
        <f t="shared" si="13"/>
        <v>-5.657142857142855</v>
      </c>
      <c r="C126" s="13">
        <f t="shared" si="14"/>
        <v>-13.507053214634055</v>
      </c>
      <c r="D126" s="11"/>
      <c r="E126" s="11">
        <f t="shared" si="15"/>
        <v>2387.6104167282424</v>
      </c>
    </row>
    <row r="127" spans="1:5" ht="12.75">
      <c r="A127" s="11">
        <f t="shared" si="12"/>
        <v>23000</v>
      </c>
      <c r="B127" s="12">
        <f t="shared" si="13"/>
        <v>-5.785714285714288</v>
      </c>
      <c r="C127" s="13">
        <f t="shared" si="14"/>
        <v>-13.935207413423305</v>
      </c>
      <c r="D127" s="11"/>
      <c r="E127" s="11">
        <f t="shared" si="15"/>
        <v>2408.554367752175</v>
      </c>
    </row>
    <row r="128" spans="1:5" ht="12.75">
      <c r="A128" s="11">
        <f t="shared" si="12"/>
        <v>23200</v>
      </c>
      <c r="B128" s="12">
        <f t="shared" si="13"/>
        <v>-5.914285714285716</v>
      </c>
      <c r="C128" s="13">
        <f t="shared" si="14"/>
        <v>-14.368747199618687</v>
      </c>
      <c r="D128" s="11"/>
      <c r="E128" s="11">
        <f t="shared" si="15"/>
        <v>2429.4983187761068</v>
      </c>
    </row>
    <row r="129" spans="1:5" ht="12.75">
      <c r="A129" s="11">
        <f t="shared" si="12"/>
        <v>23400</v>
      </c>
      <c r="B129" s="12">
        <f t="shared" si="13"/>
        <v>-6.042857142857146</v>
      </c>
      <c r="C129" s="13">
        <f t="shared" si="14"/>
        <v>-14.807672573220243</v>
      </c>
      <c r="D129" s="11"/>
      <c r="E129" s="11">
        <f t="shared" si="15"/>
        <v>2450.442269800039</v>
      </c>
    </row>
    <row r="130" spans="1:5" ht="12.75">
      <c r="A130" s="11">
        <f t="shared" si="12"/>
        <v>23600</v>
      </c>
      <c r="B130" s="12">
        <f t="shared" si="13"/>
        <v>-6.171428571428573</v>
      </c>
      <c r="C130" s="13">
        <f t="shared" si="14"/>
        <v>-15.251983534227936</v>
      </c>
      <c r="D130" s="11"/>
      <c r="E130" s="11">
        <f t="shared" si="15"/>
        <v>2471.3862208239707</v>
      </c>
    </row>
    <row r="131" spans="1:5" ht="12.75">
      <c r="A131" s="11">
        <f t="shared" si="12"/>
        <v>23800</v>
      </c>
      <c r="B131" s="12">
        <f t="shared" si="13"/>
        <v>-6.3000000000000025</v>
      </c>
      <c r="C131" s="13">
        <f t="shared" si="14"/>
        <v>-15.701680082641797</v>
      </c>
      <c r="D131" s="11"/>
      <c r="E131" s="11">
        <f t="shared" si="15"/>
        <v>2492.330171847903</v>
      </c>
    </row>
    <row r="132" spans="1:5" ht="12.75">
      <c r="A132" s="11">
        <f t="shared" si="12"/>
        <v>24000</v>
      </c>
      <c r="B132" s="12">
        <f t="shared" si="13"/>
        <v>-6.428571428571431</v>
      </c>
      <c r="C132" s="13">
        <f t="shared" si="14"/>
        <v>-16.1567622184618</v>
      </c>
      <c r="D132" s="11"/>
      <c r="E132" s="11">
        <f t="shared" si="15"/>
        <v>2513.2741228718346</v>
      </c>
    </row>
    <row r="133" spans="1:5" ht="12.75">
      <c r="A133" s="11">
        <f t="shared" si="12"/>
        <v>24200</v>
      </c>
      <c r="B133" s="12">
        <f t="shared" si="13"/>
        <v>-6.5571428571428605</v>
      </c>
      <c r="C133" s="13">
        <f t="shared" si="14"/>
        <v>-16.61722994168796</v>
      </c>
      <c r="D133" s="11"/>
      <c r="E133" s="11">
        <f t="shared" si="15"/>
        <v>2534.218073895767</v>
      </c>
    </row>
    <row r="134" spans="1:5" ht="12.75">
      <c r="A134" s="11">
        <f t="shared" si="12"/>
        <v>24400</v>
      </c>
      <c r="B134" s="12">
        <f t="shared" si="13"/>
        <v>-6.685714285714287</v>
      </c>
      <c r="C134" s="13">
        <f t="shared" si="14"/>
        <v>-17.08308325232027</v>
      </c>
      <c r="D134" s="11"/>
      <c r="E134" s="11">
        <f t="shared" si="15"/>
        <v>2555.1620249196985</v>
      </c>
    </row>
    <row r="135" spans="1:5" ht="12.75">
      <c r="A135" s="11">
        <f t="shared" si="12"/>
        <v>24600</v>
      </c>
      <c r="B135" s="12">
        <f t="shared" si="13"/>
        <v>-6.814285714285715</v>
      </c>
      <c r="C135" s="13">
        <f t="shared" si="14"/>
        <v>-17.554322150358733</v>
      </c>
      <c r="D135" s="11"/>
      <c r="E135" s="11">
        <f t="shared" si="15"/>
        <v>2576.1059759436303</v>
      </c>
    </row>
    <row r="136" spans="1:5" ht="12.75">
      <c r="A136" s="11">
        <f t="shared" si="12"/>
        <v>24800</v>
      </c>
      <c r="B136" s="12">
        <f t="shared" si="13"/>
        <v>-6.942857142857145</v>
      </c>
      <c r="C136" s="13">
        <f t="shared" si="14"/>
        <v>-18.030946635803364</v>
      </c>
      <c r="D136" s="11"/>
      <c r="E136" s="11">
        <f t="shared" si="15"/>
        <v>2597.0499269675624</v>
      </c>
    </row>
    <row r="137" spans="1:5" ht="12.75">
      <c r="A137" s="11">
        <f t="shared" si="12"/>
        <v>25000</v>
      </c>
      <c r="B137" s="12">
        <f t="shared" si="13"/>
        <v>-7.071428571428573</v>
      </c>
      <c r="C137" s="13">
        <f t="shared" si="14"/>
        <v>-18.51295670865414</v>
      </c>
      <c r="D137" s="11"/>
      <c r="E137" s="11">
        <f t="shared" si="15"/>
        <v>2617.993877991494</v>
      </c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81360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dcterms:created xsi:type="dcterms:W3CDTF">2003-02-24T01:51:08Z</dcterms:created>
  <dcterms:modified xsi:type="dcterms:W3CDTF">2004-02-16T00:28:04Z</dcterms:modified>
  <cp:category/>
  <cp:version/>
  <cp:contentType/>
  <cp:contentStatus/>
</cp:coreProperties>
</file>