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Analysis" sheetId="1" r:id="rId1"/>
    <sheet name="Plots" sheetId="2" r:id="rId2"/>
    <sheet name="Data" sheetId="3" r:id="rId3"/>
    <sheet name="ProE Mechanica" sheetId="4" r:id="rId4"/>
  </sheets>
  <definedNames>
    <definedName name="af">'Analysis'!$C$29</definedName>
    <definedName name="am">'Analysis'!$C$34</definedName>
    <definedName name="aw">'Analysis'!$C$32</definedName>
    <definedName name="cc">'Analysis'!$C$26</definedName>
    <definedName name="da">'Analysis'!$C$44</definedName>
    <definedName name="db">'Analysis'!$C$45</definedName>
    <definedName name="E">'Analysis'!$C$24</definedName>
    <definedName name="F">'Analysis'!$C$28</definedName>
    <definedName name="H">'Analysis'!$C$22</definedName>
    <definedName name="I">'Analysis'!$C$25</definedName>
    <definedName name="L">'Analysis'!$C$20</definedName>
    <definedName name="Linc">'Analysis'!$C$23</definedName>
    <definedName name="M">'Analysis'!$C$33</definedName>
    <definedName name="Ma">'Analysis'!$C$40</definedName>
    <definedName name="Mb">'Analysis'!$C$41</definedName>
    <definedName name="Ra">'Analysis'!$C$38</definedName>
    <definedName name="Rb">'Analysis'!$C$39</definedName>
    <definedName name="ta">'Analysis'!$C$42</definedName>
    <definedName name="tb">'Analysis'!$C$43</definedName>
    <definedName name="W">'Analysis'!$C$21</definedName>
    <definedName name="wa">'Analysis'!$C$30</definedName>
    <definedName name="wL">'Analysis'!$C$31</definedName>
  </definedNames>
  <calcPr fullCalcOnLoad="1"/>
</workbook>
</file>

<file path=xl/sharedStrings.xml><?xml version="1.0" encoding="utf-8"?>
<sst xmlns="http://schemas.openxmlformats.org/spreadsheetml/2006/main" count="87" uniqueCount="68">
  <si>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</si>
  <si>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Point load, F (N)</t>
  </si>
  <si>
    <t>Beam</t>
  </si>
  <si>
    <t>Modulus of elasticity, E (N/mm^2)</t>
  </si>
  <si>
    <t>Length, L (mm)</t>
  </si>
  <si>
    <t>Moment of inertia, I (mm^4)</t>
  </si>
  <si>
    <t>Location of point load, af (mm)</t>
  </si>
  <si>
    <t>Distributed load amplitude, wa, (N/mm)</t>
  </si>
  <si>
    <t>Distributed load amplitude, wL, (N/mm)</t>
  </si>
  <si>
    <t>Starting point of load, aw (mm)</t>
  </si>
  <si>
    <t>Moment load, M (N-mm)</t>
  </si>
  <si>
    <t>Location of moment load, am (mm)</t>
  </si>
  <si>
    <t>Loading</t>
  </si>
  <si>
    <t>Reactions at beam ends</t>
  </si>
  <si>
    <r>
      <t>R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Ra (N)</t>
    </r>
  </si>
  <si>
    <r>
      <t>R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Rb (N)</t>
    </r>
  </si>
  <si>
    <r>
      <t>M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Ma (N)</t>
    </r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</si>
  <si>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Mb (N-mm)</t>
    </r>
  </si>
  <si>
    <t>Distance along beam, x</t>
  </si>
  <si>
    <t>Length increment, Linc (mm)</t>
  </si>
  <si>
    <t>Shear (N)</t>
  </si>
  <si>
    <t>Moment (N-mm)</t>
  </si>
  <si>
    <t>Stress (Pa)</t>
  </si>
  <si>
    <t>Deflection (microns)</t>
  </si>
  <si>
    <r>
      <t>q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ta (radians)</t>
    </r>
  </si>
  <si>
    <r>
      <t>q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tb (radians)</t>
    </r>
  </si>
  <si>
    <r>
      <t>d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da (microns)</t>
    </r>
  </si>
  <si>
    <r>
      <t>d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db (microns)</t>
    </r>
  </si>
  <si>
    <t>Slope (mrad)</t>
  </si>
  <si>
    <t>Distance farthest fiber to nuetral axis, cc (mm)</t>
  </si>
  <si>
    <t>Maximum deflection (microns)</t>
  </si>
  <si>
    <t>Maximum slope (radians)</t>
  </si>
  <si>
    <t>Beam_Fixed_Fixed.xls</t>
  </si>
  <si>
    <t>Values</t>
  </si>
  <si>
    <t>Instructions</t>
  </si>
  <si>
    <t>Enter total length of beam in mm</t>
  </si>
  <si>
    <t>Width, W (mm)</t>
  </si>
  <si>
    <t>Enter width of beam in mm</t>
  </si>
  <si>
    <t>Height, H (mm)</t>
  </si>
  <si>
    <t>Enter height of beam in mm</t>
  </si>
  <si>
    <t>Enter length increment to be used in finite difference calculation</t>
  </si>
  <si>
    <t>Enter elastic modulus in N/mm^2</t>
  </si>
  <si>
    <t>See schematic for definitions of loads and positions</t>
  </si>
  <si>
    <t>Enter amplitude of the point load, in N</t>
  </si>
  <si>
    <t>Enter location of the point load, in mm</t>
  </si>
  <si>
    <t>Enter amplitude of the distributed load near the cantilever end, in N/mm</t>
  </si>
  <si>
    <t>Enter amplitude of the distributed load at the clamped end, in N/mm</t>
  </si>
  <si>
    <t>Enter location where the distributed load starts, in mm</t>
  </si>
  <si>
    <t>Enter amplitude of the applied moment, in N*mm</t>
  </si>
  <si>
    <t>Enter location of the moment load, in mm</t>
  </si>
  <si>
    <t>Reaction force at A</t>
  </si>
  <si>
    <t>Reaction force at B</t>
  </si>
  <si>
    <t>Reaction moment at A</t>
  </si>
  <si>
    <t>Reaction moment at B</t>
  </si>
  <si>
    <t>Rotation at A</t>
  </si>
  <si>
    <t>Rotation at B</t>
  </si>
  <si>
    <t>Deflection at A</t>
  </si>
  <si>
    <t>Deflection at B</t>
  </si>
  <si>
    <t>Schematic</t>
  </si>
  <si>
    <t>Equations</t>
  </si>
  <si>
    <t>Spreadsheet</t>
  </si>
  <si>
    <t>ProE Mechanica</t>
  </si>
  <si>
    <t>To determine deflection of a beam clamped on both sides under superimposed loads</t>
  </si>
  <si>
    <t>By Alex Slocum, last modified 06/11/04 by Xue'en Yang</t>
  </si>
  <si>
    <t xml:space="preserve"> =1/12*W*H^3</t>
  </si>
  <si>
    <t xml:space="preserve"> = H/2</t>
  </si>
  <si>
    <t>Return maximum deflection along the beam in microns</t>
  </si>
  <si>
    <t>Return maximum slope along the beam in milli radians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</si>
</sst>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00"/>
    <numFmt numFmtId="171" formatCode="0.00000"/>
    <numFmt numFmtId="172" formatCode="0.0000"/>
  </numFmts>
  <fonts count="2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Symbol"/>
      <family val="1"/>
    </font>
    <font>
      <vertAlign val="subscript"/>
      <sz val="10"/>
      <name val="Times New Roman"/>
      <family val="1"/>
    </font>
    <font>
      <b/>
      <sz val="10"/>
      <color indexed="10"/>
      <name val="Arial"/>
      <family val="0"/>
    </font>
    <font>
      <b/>
      <sz val="11.25"/>
      <name val="Arial"/>
      <family val="2"/>
    </font>
    <font>
      <b/>
      <sz val="9.5"/>
      <name val="Arial"/>
      <family val="2"/>
    </font>
    <font>
      <sz val="5.75"/>
      <name val="Arial"/>
      <family val="0"/>
    </font>
    <font>
      <sz val="8"/>
      <name val="Arial"/>
      <family val="2"/>
    </font>
    <font>
      <b/>
      <sz val="9.75"/>
      <name val="Arial"/>
      <family val="2"/>
    </font>
    <font>
      <sz val="9.75"/>
      <name val="Arial"/>
      <family val="2"/>
    </font>
    <font>
      <sz val="9.5"/>
      <name val="Arial"/>
      <family val="2"/>
    </font>
    <font>
      <b/>
      <sz val="8"/>
      <name val="Arial"/>
      <family val="0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i/>
      <sz val="10"/>
      <color indexed="12"/>
      <name val="Times New Roman"/>
      <family val="1"/>
    </font>
    <font>
      <sz val="10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2" borderId="0" xfId="0" applyNumberFormat="1" applyFont="1" applyFill="1" applyAlignment="1">
      <alignment/>
    </xf>
    <xf numFmtId="168" fontId="1" fillId="2" borderId="0" xfId="0" applyNumberFormat="1" applyFont="1" applyFill="1" applyAlignment="1">
      <alignment/>
    </xf>
    <xf numFmtId="169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8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68" fontId="1" fillId="2" borderId="0" xfId="0" applyNumberFormat="1" applyFont="1" applyFill="1" applyAlignment="1">
      <alignment horizontal="center"/>
    </xf>
    <xf numFmtId="169" fontId="1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/>
    </xf>
    <xf numFmtId="169" fontId="0" fillId="2" borderId="0" xfId="0" applyNumberFormat="1" applyFill="1" applyAlignment="1">
      <alignment/>
    </xf>
    <xf numFmtId="0" fontId="1" fillId="2" borderId="0" xfId="0" applyFont="1" applyFill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6" fillId="0" borderId="1" xfId="0" applyNumberFormat="1" applyFont="1" applyBorder="1" applyAlignment="1">
      <alignment/>
    </xf>
    <xf numFmtId="1" fontId="16" fillId="0" borderId="3" xfId="0" applyNumberFormat="1" applyFont="1" applyBorder="1" applyAlignment="1">
      <alignment/>
    </xf>
    <xf numFmtId="0" fontId="15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1" fontId="15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5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indent="1"/>
    </xf>
    <xf numFmtId="0" fontId="2" fillId="0" borderId="9" xfId="0" applyFont="1" applyFill="1" applyBorder="1" applyAlignment="1">
      <alignment horizontal="center"/>
    </xf>
    <xf numFmtId="0" fontId="15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indent="1"/>
    </xf>
    <xf numFmtId="0" fontId="15" fillId="0" borderId="11" xfId="0" applyFont="1" applyFill="1" applyBorder="1" applyAlignment="1">
      <alignment horizontal="center"/>
    </xf>
    <xf numFmtId="169" fontId="3" fillId="0" borderId="9" xfId="0" applyNumberFormat="1" applyFont="1" applyFill="1" applyBorder="1" applyAlignment="1">
      <alignment horizontal="center"/>
    </xf>
    <xf numFmtId="168" fontId="3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8" fontId="6" fillId="0" borderId="9" xfId="0" applyNumberFormat="1" applyFont="1" applyFill="1" applyBorder="1" applyAlignment="1">
      <alignment horizontal="center"/>
    </xf>
    <xf numFmtId="168" fontId="3" fillId="0" borderId="12" xfId="0" applyNumberFormat="1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15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left" indent="1"/>
    </xf>
    <xf numFmtId="168" fontId="3" fillId="2" borderId="9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left" indent="1"/>
    </xf>
    <xf numFmtId="0" fontId="2" fillId="2" borderId="13" xfId="0" applyFont="1" applyFill="1" applyBorder="1" applyAlignment="1">
      <alignment horizontal="center"/>
    </xf>
    <xf numFmtId="168" fontId="3" fillId="2" borderId="13" xfId="0" applyNumberFormat="1" applyFont="1" applyFill="1" applyBorder="1" applyAlignment="1">
      <alignment horizontal="center"/>
    </xf>
    <xf numFmtId="168" fontId="6" fillId="2" borderId="13" xfId="0" applyNumberFormat="1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4" xfId="0" applyFill="1" applyBorder="1" applyAlignment="1">
      <alignment horizontal="center"/>
    </xf>
    <xf numFmtId="169" fontId="3" fillId="2" borderId="15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8" fontId="3" fillId="2" borderId="15" xfId="0" applyNumberFormat="1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3" fillId="0" borderId="9" xfId="0" applyFont="1" applyBorder="1" applyAlignment="1">
      <alignment horizontal="center"/>
    </xf>
    <xf numFmtId="1" fontId="16" fillId="0" borderId="1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19" fillId="0" borderId="1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Deflection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8375"/>
          <c:w val="0.892"/>
          <c:h val="0.8417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Data!$F$1</c:f>
              <c:strCache>
                <c:ptCount val="1"/>
                <c:pt idx="0">
                  <c:v>Deflection (microns)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Data!$F$2:$F$102</c:f>
              <c:numCache>
                <c:ptCount val="101"/>
                <c:pt idx="0">
                  <c:v>0</c:v>
                </c:pt>
                <c:pt idx="1">
                  <c:v>-0.002125208333333334</c:v>
                </c:pt>
                <c:pt idx="2">
                  <c:v>-0.008395185185185186</c:v>
                </c:pt>
                <c:pt idx="3">
                  <c:v>-0.018651458333333336</c:v>
                </c:pt>
                <c:pt idx="4">
                  <c:v>-0.032735555555555566</c:v>
                </c:pt>
                <c:pt idx="5">
                  <c:v>-0.050489004629629644</c:v>
                </c:pt>
                <c:pt idx="6">
                  <c:v>-0.07175333333333335</c:v>
                </c:pt>
                <c:pt idx="7">
                  <c:v>-0.09637006944444447</c:v>
                </c:pt>
                <c:pt idx="8">
                  <c:v>-0.12418074074074077</c:v>
                </c:pt>
                <c:pt idx="9">
                  <c:v>-0.15502687500000004</c:v>
                </c:pt>
                <c:pt idx="10">
                  <c:v>-0.18875000000000006</c:v>
                </c:pt>
                <c:pt idx="11">
                  <c:v>-0.22519164351851856</c:v>
                </c:pt>
                <c:pt idx="12">
                  <c:v>-0.2641933333333334</c:v>
                </c:pt>
                <c:pt idx="13">
                  <c:v>-0.3055965972222223</c:v>
                </c:pt>
                <c:pt idx="14">
                  <c:v>-0.34924296296296303</c:v>
                </c:pt>
                <c:pt idx="15">
                  <c:v>-0.3949739583333334</c:v>
                </c:pt>
                <c:pt idx="16">
                  <c:v>-0.4426311111111112</c:v>
                </c:pt>
                <c:pt idx="17">
                  <c:v>-0.49205594907407424</c:v>
                </c:pt>
                <c:pt idx="18">
                  <c:v>-0.5430900000000001</c:v>
                </c:pt>
                <c:pt idx="19">
                  <c:v>-0.5955747916666668</c:v>
                </c:pt>
                <c:pt idx="20">
                  <c:v>-0.6493518518518521</c:v>
                </c:pt>
                <c:pt idx="21">
                  <c:v>-0.7042627083333335</c:v>
                </c:pt>
                <c:pt idx="22">
                  <c:v>-0.7601488888888891</c:v>
                </c:pt>
                <c:pt idx="23">
                  <c:v>-0.8168519212962966</c:v>
                </c:pt>
                <c:pt idx="24">
                  <c:v>-0.8742133333333336</c:v>
                </c:pt>
                <c:pt idx="25">
                  <c:v>-0.932074652777778</c:v>
                </c:pt>
                <c:pt idx="26">
                  <c:v>-0.9902218518518522</c:v>
                </c:pt>
                <c:pt idx="27">
                  <c:v>-1.048440902777778</c:v>
                </c:pt>
                <c:pt idx="28">
                  <c:v>-1.1065733333333336</c:v>
                </c:pt>
                <c:pt idx="29">
                  <c:v>-1.1644606712962966</c:v>
                </c:pt>
                <c:pt idx="30">
                  <c:v>-1.2219444444444445</c:v>
                </c:pt>
                <c:pt idx="31">
                  <c:v>-1.278866180555556</c:v>
                </c:pt>
                <c:pt idx="32">
                  <c:v>-1.3350674074074078</c:v>
                </c:pt>
                <c:pt idx="33">
                  <c:v>-1.3903896527777782</c:v>
                </c:pt>
                <c:pt idx="34">
                  <c:v>-1.444674444444445</c:v>
                </c:pt>
                <c:pt idx="35">
                  <c:v>-1.4977633101851857</c:v>
                </c:pt>
                <c:pt idx="36">
                  <c:v>-1.5494977777777779</c:v>
                </c:pt>
                <c:pt idx="37">
                  <c:v>-1.5997193750000005</c:v>
                </c:pt>
                <c:pt idx="38">
                  <c:v>-1.6482696296296304</c:v>
                </c:pt>
                <c:pt idx="39">
                  <c:v>-1.6949900694444449</c:v>
                </c:pt>
                <c:pt idx="40">
                  <c:v>-1.7397222222222228</c:v>
                </c:pt>
                <c:pt idx="41">
                  <c:v>-1.7823076157407416</c:v>
                </c:pt>
                <c:pt idx="42">
                  <c:v>-1.8225877777777781</c:v>
                </c:pt>
                <c:pt idx="43">
                  <c:v>-1.8604042361111122</c:v>
                </c:pt>
                <c:pt idx="44">
                  <c:v>-1.8955985185185191</c:v>
                </c:pt>
                <c:pt idx="45">
                  <c:v>-1.928012152777778</c:v>
                </c:pt>
                <c:pt idx="46">
                  <c:v>-1.9574866666666677</c:v>
                </c:pt>
                <c:pt idx="47">
                  <c:v>-1.983863587962964</c:v>
                </c:pt>
                <c:pt idx="48">
                  <c:v>-2.006984444444445</c:v>
                </c:pt>
                <c:pt idx="49">
                  <c:v>-2.02669076388889</c:v>
                </c:pt>
                <c:pt idx="50">
                  <c:v>-2.0428240740740744</c:v>
                </c:pt>
                <c:pt idx="51">
                  <c:v>-2.055244884259259</c:v>
                </c:pt>
                <c:pt idx="52">
                  <c:v>-2.063893333333335</c:v>
                </c:pt>
                <c:pt idx="53">
                  <c:v>-2.0687387268518527</c:v>
                </c:pt>
                <c:pt idx="54">
                  <c:v>-2.0697614814814815</c:v>
                </c:pt>
                <c:pt idx="55">
                  <c:v>-2.0669531250000013</c:v>
                </c:pt>
                <c:pt idx="56">
                  <c:v>-2.0603162962962975</c:v>
                </c:pt>
                <c:pt idx="57">
                  <c:v>-2.0498647453703702</c:v>
                </c:pt>
                <c:pt idx="58">
                  <c:v>-2.035623333333334</c:v>
                </c:pt>
                <c:pt idx="59">
                  <c:v>-2.017628032407409</c:v>
                </c:pt>
                <c:pt idx="60">
                  <c:v>-1.995925925925926</c:v>
                </c:pt>
                <c:pt idx="61">
                  <c:v>-1.970575208333334</c:v>
                </c:pt>
                <c:pt idx="62">
                  <c:v>-1.9416451851851868</c:v>
                </c:pt>
                <c:pt idx="63">
                  <c:v>-1.9092162731481481</c:v>
                </c:pt>
                <c:pt idx="64">
                  <c:v>-1.8733800000000012</c:v>
                </c:pt>
                <c:pt idx="65">
                  <c:v>-1.8342390046296309</c:v>
                </c:pt>
                <c:pt idx="66">
                  <c:v>-1.7919070370370376</c:v>
                </c:pt>
                <c:pt idx="67">
                  <c:v>-1.746508958333335</c:v>
                </c:pt>
                <c:pt idx="68">
                  <c:v>-1.698180740740743</c:v>
                </c:pt>
                <c:pt idx="69">
                  <c:v>-1.6470694675925934</c:v>
                </c:pt>
                <c:pt idx="70">
                  <c:v>-1.5933333333333335</c:v>
                </c:pt>
                <c:pt idx="71">
                  <c:v>-1.5371416435185188</c:v>
                </c:pt>
                <c:pt idx="72">
                  <c:v>-1.4786748148148152</c:v>
                </c:pt>
                <c:pt idx="73">
                  <c:v>-1.4181243750000012</c:v>
                </c:pt>
                <c:pt idx="74">
                  <c:v>-1.3556929629629648</c:v>
                </c:pt>
                <c:pt idx="75">
                  <c:v>-1.2915943287037042</c:v>
                </c:pt>
                <c:pt idx="76">
                  <c:v>-1.2260533333333365</c:v>
                </c:pt>
                <c:pt idx="77">
                  <c:v>-1.1593059490740767</c:v>
                </c:pt>
                <c:pt idx="78">
                  <c:v>-1.0915992592592605</c:v>
                </c:pt>
                <c:pt idx="79">
                  <c:v>-1.023191458333336</c:v>
                </c:pt>
                <c:pt idx="80">
                  <c:v>-0.9543518518518528</c:v>
                </c:pt>
                <c:pt idx="81">
                  <c:v>-0.8853608564814821</c:v>
                </c:pt>
                <c:pt idx="82">
                  <c:v>-0.8165100000000017</c:v>
                </c:pt>
                <c:pt idx="83">
                  <c:v>-0.7481019212962983</c:v>
                </c:pt>
                <c:pt idx="84">
                  <c:v>-0.6804503703703725</c:v>
                </c:pt>
                <c:pt idx="85">
                  <c:v>-0.6138802083333361</c:v>
                </c:pt>
                <c:pt idx="86">
                  <c:v>-0.5487274074074114</c:v>
                </c:pt>
                <c:pt idx="87">
                  <c:v>-0.48533905092592766</c:v>
                </c:pt>
                <c:pt idx="88">
                  <c:v>-0.4240733333333344</c:v>
                </c:pt>
                <c:pt idx="89">
                  <c:v>-0.3652995601851882</c:v>
                </c:pt>
                <c:pt idx="90">
                  <c:v>-0.3093981481481483</c:v>
                </c:pt>
                <c:pt idx="91">
                  <c:v>-0.2567606250000032</c:v>
                </c:pt>
                <c:pt idx="92">
                  <c:v>-0.20778962962963207</c:v>
                </c:pt>
                <c:pt idx="93">
                  <c:v>-0.1628989120370405</c:v>
                </c:pt>
                <c:pt idx="94">
                  <c:v>-0.12251333333333803</c:v>
                </c:pt>
                <c:pt idx="95">
                  <c:v>-0.08706886574074162</c:v>
                </c:pt>
                <c:pt idx="96">
                  <c:v>-0.057012592592595494</c:v>
                </c:pt>
                <c:pt idx="97">
                  <c:v>-0.032802708333337476</c:v>
                </c:pt>
                <c:pt idx="98">
                  <c:v>-0.014908518518523005</c:v>
                </c:pt>
                <c:pt idx="99">
                  <c:v>-0.0038104398148166695</c:v>
                </c:pt>
                <c:pt idx="100">
                  <c:v>0</c:v>
                </c:pt>
              </c:numCache>
            </c:numRef>
          </c:yVal>
          <c:smooth val="1"/>
        </c:ser>
        <c:axId val="15279920"/>
        <c:axId val="3301553"/>
      </c:scatterChart>
      <c:valAx>
        <c:axId val="1527992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1553"/>
        <c:crosses val="autoZero"/>
        <c:crossBetween val="midCat"/>
        <c:dispUnits/>
        <c:majorUnit val="10"/>
        <c:minorUnit val="5"/>
      </c:valAx>
      <c:valAx>
        <c:axId val="3301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Deflection (mcrons)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799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8475"/>
          <c:w val="0.89225"/>
          <c:h val="0.84425"/>
        </c:manualLayout>
      </c:layout>
      <c:scatterChart>
        <c:scatterStyle val="smooth"/>
        <c:varyColors val="0"/>
        <c:ser>
          <c:idx val="3"/>
          <c:order val="0"/>
          <c:tx>
            <c:strRef>
              <c:f>Data!$E$1</c:f>
              <c:strCache>
                <c:ptCount val="1"/>
                <c:pt idx="0">
                  <c:v>Slope (mrad)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Data!$E$2:$E$102</c:f>
              <c:numCache>
                <c:ptCount val="101"/>
                <c:pt idx="0">
                  <c:v>0</c:v>
                </c:pt>
                <c:pt idx="1">
                  <c:v>-0.0042240046296296305</c:v>
                </c:pt>
                <c:pt idx="2">
                  <c:v>-0.00828953703703704</c:v>
                </c:pt>
                <c:pt idx="3">
                  <c:v>-0.012196597222222223</c:v>
                </c:pt>
                <c:pt idx="4">
                  <c:v>-0.01594518518518519</c:v>
                </c:pt>
                <c:pt idx="5">
                  <c:v>-0.01953530092592593</c:v>
                </c:pt>
                <c:pt idx="6">
                  <c:v>-0.022966944444444446</c:v>
                </c:pt>
                <c:pt idx="7">
                  <c:v>-0.026240115740740748</c:v>
                </c:pt>
                <c:pt idx="8">
                  <c:v>-0.02935481481481482</c:v>
                </c:pt>
                <c:pt idx="9">
                  <c:v>-0.03231104166666667</c:v>
                </c:pt>
                <c:pt idx="10">
                  <c:v>-0.035108796296296305</c:v>
                </c:pt>
                <c:pt idx="11">
                  <c:v>-0.03774807870370372</c:v>
                </c:pt>
                <c:pt idx="12">
                  <c:v>-0.040228888888888904</c:v>
                </c:pt>
                <c:pt idx="13">
                  <c:v>-0.042551226851851864</c:v>
                </c:pt>
                <c:pt idx="14">
                  <c:v>-0.044715092592592605</c:v>
                </c:pt>
                <c:pt idx="15">
                  <c:v>-0.04672048611111112</c:v>
                </c:pt>
                <c:pt idx="16">
                  <c:v>-0.04856740740740742</c:v>
                </c:pt>
                <c:pt idx="17">
                  <c:v>-0.0502558564814815</c:v>
                </c:pt>
                <c:pt idx="18">
                  <c:v>-0.05178583333333335</c:v>
                </c:pt>
                <c:pt idx="19">
                  <c:v>-0.05315733796296298</c:v>
                </c:pt>
                <c:pt idx="20">
                  <c:v>-0.05437037037037039</c:v>
                </c:pt>
                <c:pt idx="21">
                  <c:v>-0.055424930555555564</c:v>
                </c:pt>
                <c:pt idx="22">
                  <c:v>-0.05632101851851855</c:v>
                </c:pt>
                <c:pt idx="23">
                  <c:v>-0.05705863425925928</c:v>
                </c:pt>
                <c:pt idx="24">
                  <c:v>-0.057637777777777795</c:v>
                </c:pt>
                <c:pt idx="25">
                  <c:v>-0.05805844907407409</c:v>
                </c:pt>
                <c:pt idx="26">
                  <c:v>-0.05820953703703706</c:v>
                </c:pt>
                <c:pt idx="27">
                  <c:v>-0.058202152777777794</c:v>
                </c:pt>
                <c:pt idx="28">
                  <c:v>-0.05803629629629632</c:v>
                </c:pt>
                <c:pt idx="29">
                  <c:v>-0.05771196759259262</c:v>
                </c:pt>
                <c:pt idx="30">
                  <c:v>-0.05722916666666668</c:v>
                </c:pt>
                <c:pt idx="31">
                  <c:v>-0.05658789351851855</c:v>
                </c:pt>
                <c:pt idx="32">
                  <c:v>-0.05578814814814817</c:v>
                </c:pt>
                <c:pt idx="33">
                  <c:v>-0.05482993055555557</c:v>
                </c:pt>
                <c:pt idx="34">
                  <c:v>-0.053713240740740756</c:v>
                </c:pt>
                <c:pt idx="35">
                  <c:v>-0.05243807870370372</c:v>
                </c:pt>
                <c:pt idx="36">
                  <c:v>-0.05100444444444445</c:v>
                </c:pt>
                <c:pt idx="37">
                  <c:v>-0.04941233796296299</c:v>
                </c:pt>
                <c:pt idx="38">
                  <c:v>-0.04766175925925927</c:v>
                </c:pt>
                <c:pt idx="39">
                  <c:v>-0.045752708333333336</c:v>
                </c:pt>
                <c:pt idx="40">
                  <c:v>-0.04368518518518521</c:v>
                </c:pt>
                <c:pt idx="41">
                  <c:v>-0.04145918981481484</c:v>
                </c:pt>
                <c:pt idx="42">
                  <c:v>-0.03907472222222223</c:v>
                </c:pt>
                <c:pt idx="43">
                  <c:v>-0.03653178240740743</c:v>
                </c:pt>
                <c:pt idx="44">
                  <c:v>-0.03383037037037042</c:v>
                </c:pt>
                <c:pt idx="45">
                  <c:v>-0.03097048611111112</c:v>
                </c:pt>
                <c:pt idx="46">
                  <c:v>-0.027952129629629664</c:v>
                </c:pt>
                <c:pt idx="47">
                  <c:v>-0.02477530092592596</c:v>
                </c:pt>
                <c:pt idx="48">
                  <c:v>-0.02144000000000003</c:v>
                </c:pt>
                <c:pt idx="49">
                  <c:v>-0.017946226851851887</c:v>
                </c:pt>
                <c:pt idx="50">
                  <c:v>-0.01429398148148151</c:v>
                </c:pt>
                <c:pt idx="51">
                  <c:v>-0.010540671296296315</c:v>
                </c:pt>
                <c:pt idx="52">
                  <c:v>-0.00675111111111115</c:v>
                </c:pt>
                <c:pt idx="53">
                  <c:v>-0.002936412037037089</c:v>
                </c:pt>
                <c:pt idx="54">
                  <c:v>0.0008923148148147988</c:v>
                </c:pt>
                <c:pt idx="55">
                  <c:v>0.0047239583333333205</c:v>
                </c:pt>
                <c:pt idx="56">
                  <c:v>0.008547407407407365</c:v>
                </c:pt>
                <c:pt idx="57">
                  <c:v>0.012351550925925905</c:v>
                </c:pt>
                <c:pt idx="58">
                  <c:v>0.016125277777777745</c:v>
                </c:pt>
                <c:pt idx="59">
                  <c:v>0.01985747685185181</c:v>
                </c:pt>
                <c:pt idx="60">
                  <c:v>0.023537037037037037</c:v>
                </c:pt>
                <c:pt idx="61">
                  <c:v>0.027152847222222193</c:v>
                </c:pt>
                <c:pt idx="62">
                  <c:v>0.030693796296296247</c:v>
                </c:pt>
                <c:pt idx="63">
                  <c:v>0.034148773148148126</c:v>
                </c:pt>
                <c:pt idx="64">
                  <c:v>0.037506666666666647</c:v>
                </c:pt>
                <c:pt idx="65">
                  <c:v>0.04075636574074072</c:v>
                </c:pt>
                <c:pt idx="66">
                  <c:v>0.04388675925925925</c:v>
                </c:pt>
                <c:pt idx="67">
                  <c:v>0.04688673611111108</c:v>
                </c:pt>
                <c:pt idx="68">
                  <c:v>0.049745185185185184</c:v>
                </c:pt>
                <c:pt idx="69">
                  <c:v>0.05245099537037036</c:v>
                </c:pt>
                <c:pt idx="70">
                  <c:v>0.05499305555555555</c:v>
                </c:pt>
                <c:pt idx="71">
                  <c:v>0.0573602546296296</c:v>
                </c:pt>
                <c:pt idx="72">
                  <c:v>0.05954148148148151</c:v>
                </c:pt>
                <c:pt idx="73">
                  <c:v>0.061525625000000014</c:v>
                </c:pt>
                <c:pt idx="74">
                  <c:v>0.06330157407407404</c:v>
                </c:pt>
                <c:pt idx="75">
                  <c:v>0.06485821759259261</c:v>
                </c:pt>
                <c:pt idx="76">
                  <c:v>0.06618444444444442</c:v>
                </c:pt>
                <c:pt idx="77">
                  <c:v>0.06726914351851852</c:v>
                </c:pt>
                <c:pt idx="78">
                  <c:v>0.06810120370370375</c:v>
                </c:pt>
                <c:pt idx="79">
                  <c:v>0.06866951388888887</c:v>
                </c:pt>
                <c:pt idx="80">
                  <c:v>0.06896296296296295</c:v>
                </c:pt>
                <c:pt idx="81">
                  <c:v>0.06897043981481481</c:v>
                </c:pt>
                <c:pt idx="82">
                  <c:v>0.06868083333333327</c:v>
                </c:pt>
                <c:pt idx="83">
                  <c:v>0.06808303240740733</c:v>
                </c:pt>
                <c:pt idx="84">
                  <c:v>0.06716592592592592</c:v>
                </c:pt>
                <c:pt idx="85">
                  <c:v>0.06591840277777773</c:v>
                </c:pt>
                <c:pt idx="86">
                  <c:v>0.06432935185185182</c:v>
                </c:pt>
                <c:pt idx="87">
                  <c:v>0.062387662037036995</c:v>
                </c:pt>
                <c:pt idx="88">
                  <c:v>0.060082222222222106</c:v>
                </c:pt>
                <c:pt idx="89">
                  <c:v>0.05740192129629626</c:v>
                </c:pt>
                <c:pt idx="90">
                  <c:v>0.05433564814814816</c:v>
                </c:pt>
                <c:pt idx="91">
                  <c:v>0.0508722916666666</c:v>
                </c:pt>
                <c:pt idx="92">
                  <c:v>0.047000740740740655</c:v>
                </c:pt>
                <c:pt idx="93">
                  <c:v>0.04270988425925921</c:v>
                </c:pt>
                <c:pt idx="94">
                  <c:v>0.037988611111111036</c:v>
                </c:pt>
                <c:pt idx="95">
                  <c:v>0.03282581018518516</c:v>
                </c:pt>
                <c:pt idx="96">
                  <c:v>0.027210370370370284</c:v>
                </c:pt>
                <c:pt idx="97">
                  <c:v>0.021131180555555452</c:v>
                </c:pt>
                <c:pt idx="98">
                  <c:v>0.01457712962962954</c:v>
                </c:pt>
                <c:pt idx="99">
                  <c:v>0.007537106481481372</c:v>
                </c:pt>
                <c:pt idx="100">
                  <c:v>-4.0421986745463485E-17</c:v>
                </c:pt>
              </c:numCache>
            </c:numRef>
          </c:yVal>
          <c:smooth val="1"/>
        </c:ser>
        <c:axId val="29713978"/>
        <c:axId val="66099211"/>
      </c:scatterChart>
      <c:valAx>
        <c:axId val="2971397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099211"/>
        <c:crosses val="autoZero"/>
        <c:crossBetween val="midCat"/>
        <c:dispUnits/>
        <c:majorUnit val="10"/>
        <c:minorUnit val="5"/>
      </c:valAx>
      <c:valAx>
        <c:axId val="66099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Slope (milli radians)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97139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Moment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84"/>
          <c:w val="0.89225"/>
          <c:h val="0.84125"/>
        </c:manualLayout>
      </c:layout>
      <c:scatterChart>
        <c:scatterStyle val="smooth"/>
        <c:varyColors val="0"/>
        <c:ser>
          <c:idx val="3"/>
          <c:order val="0"/>
          <c:tx>
            <c:strRef>
              <c:f>Data!$C$1</c:f>
              <c:strCache>
                <c:ptCount val="1"/>
                <c:pt idx="0">
                  <c:v>Moment (N-mm)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Data!$C$2:$C$102</c:f>
              <c:numCache>
                <c:ptCount val="101"/>
                <c:pt idx="0">
                  <c:v>-387.2916666666667</c:v>
                </c:pt>
                <c:pt idx="1">
                  <c:v>-373.0291666666667</c:v>
                </c:pt>
                <c:pt idx="2">
                  <c:v>-358.7666666666667</c:v>
                </c:pt>
                <c:pt idx="3">
                  <c:v>-344.5041666666667</c:v>
                </c:pt>
                <c:pt idx="4">
                  <c:v>-330.2416666666667</c:v>
                </c:pt>
                <c:pt idx="5">
                  <c:v>-315.9791666666667</c:v>
                </c:pt>
                <c:pt idx="6">
                  <c:v>-301.7166666666667</c:v>
                </c:pt>
                <c:pt idx="7">
                  <c:v>-287.4541666666667</c:v>
                </c:pt>
                <c:pt idx="8">
                  <c:v>-273.1916666666667</c:v>
                </c:pt>
                <c:pt idx="9">
                  <c:v>-258.9291666666667</c:v>
                </c:pt>
                <c:pt idx="10">
                  <c:v>-244.66666666666669</c:v>
                </c:pt>
                <c:pt idx="11">
                  <c:v>-230.4041666666667</c:v>
                </c:pt>
                <c:pt idx="12">
                  <c:v>-216.1416666666667</c:v>
                </c:pt>
                <c:pt idx="13">
                  <c:v>-201.8791666666667</c:v>
                </c:pt>
                <c:pt idx="14">
                  <c:v>-187.6166666666667</c:v>
                </c:pt>
                <c:pt idx="15">
                  <c:v>-173.35416666666669</c:v>
                </c:pt>
                <c:pt idx="16">
                  <c:v>-159.0916666666667</c:v>
                </c:pt>
                <c:pt idx="17">
                  <c:v>-144.8291666666667</c:v>
                </c:pt>
                <c:pt idx="18">
                  <c:v>-130.56666666666672</c:v>
                </c:pt>
                <c:pt idx="19">
                  <c:v>-116.30416666666667</c:v>
                </c:pt>
                <c:pt idx="20">
                  <c:v>-102.04166666666669</c:v>
                </c:pt>
                <c:pt idx="21">
                  <c:v>-87.7791666666667</c:v>
                </c:pt>
                <c:pt idx="22">
                  <c:v>-73.51666666666671</c:v>
                </c:pt>
                <c:pt idx="23">
                  <c:v>-59.25416666666672</c:v>
                </c:pt>
                <c:pt idx="24">
                  <c:v>-44.99166666666673</c:v>
                </c:pt>
                <c:pt idx="25">
                  <c:v>-30.729166666666686</c:v>
                </c:pt>
                <c:pt idx="26">
                  <c:v>-6.466666666666697</c:v>
                </c:pt>
                <c:pt idx="27">
                  <c:v>7.795833333333292</c:v>
                </c:pt>
                <c:pt idx="28">
                  <c:v>22.05833333333328</c:v>
                </c:pt>
                <c:pt idx="29">
                  <c:v>36.32083333333327</c:v>
                </c:pt>
                <c:pt idx="30">
                  <c:v>50.583333333333314</c:v>
                </c:pt>
                <c:pt idx="31">
                  <c:v>64.8458333333333</c:v>
                </c:pt>
                <c:pt idx="32">
                  <c:v>79.10833333333329</c:v>
                </c:pt>
                <c:pt idx="33">
                  <c:v>93.37083333333328</c:v>
                </c:pt>
                <c:pt idx="34">
                  <c:v>107.63333333333327</c:v>
                </c:pt>
                <c:pt idx="35">
                  <c:v>121.89583333333331</c:v>
                </c:pt>
                <c:pt idx="36">
                  <c:v>136.15833333333325</c:v>
                </c:pt>
                <c:pt idx="37">
                  <c:v>150.4208333333333</c:v>
                </c:pt>
                <c:pt idx="38">
                  <c:v>164.68333333333334</c:v>
                </c:pt>
                <c:pt idx="39">
                  <c:v>178.94583333333327</c:v>
                </c:pt>
                <c:pt idx="40">
                  <c:v>193.20833333333331</c:v>
                </c:pt>
                <c:pt idx="41">
                  <c:v>207.47083333333325</c:v>
                </c:pt>
                <c:pt idx="42">
                  <c:v>221.7333333333333</c:v>
                </c:pt>
                <c:pt idx="43">
                  <c:v>235.99583333333334</c:v>
                </c:pt>
                <c:pt idx="44">
                  <c:v>250.25833333333327</c:v>
                </c:pt>
                <c:pt idx="45">
                  <c:v>264.5208333333333</c:v>
                </c:pt>
                <c:pt idx="46">
                  <c:v>278.78333333333325</c:v>
                </c:pt>
                <c:pt idx="47">
                  <c:v>293.0458333333333</c:v>
                </c:pt>
                <c:pt idx="48">
                  <c:v>307.3083333333332</c:v>
                </c:pt>
                <c:pt idx="49">
                  <c:v>321.57083333333327</c:v>
                </c:pt>
                <c:pt idx="50">
                  <c:v>335.8333333333333</c:v>
                </c:pt>
                <c:pt idx="51">
                  <c:v>339.59583333333325</c:v>
                </c:pt>
                <c:pt idx="52">
                  <c:v>342.3583333333333</c:v>
                </c:pt>
                <c:pt idx="53">
                  <c:v>344.1208333333332</c:v>
                </c:pt>
                <c:pt idx="54">
                  <c:v>344.88333333333327</c:v>
                </c:pt>
                <c:pt idx="55">
                  <c:v>344.6458333333333</c:v>
                </c:pt>
                <c:pt idx="56">
                  <c:v>343.40833333333325</c:v>
                </c:pt>
                <c:pt idx="57">
                  <c:v>341.1708333333333</c:v>
                </c:pt>
                <c:pt idx="58">
                  <c:v>337.9333333333332</c:v>
                </c:pt>
                <c:pt idx="59">
                  <c:v>333.69583333333327</c:v>
                </c:pt>
                <c:pt idx="60">
                  <c:v>328.4583333333333</c:v>
                </c:pt>
                <c:pt idx="61">
                  <c:v>322.22083333333325</c:v>
                </c:pt>
                <c:pt idx="62">
                  <c:v>314.9833333333333</c:v>
                </c:pt>
                <c:pt idx="63">
                  <c:v>306.7458333333332</c:v>
                </c:pt>
                <c:pt idx="64">
                  <c:v>297.5083333333332</c:v>
                </c:pt>
                <c:pt idx="65">
                  <c:v>287.27083333333326</c:v>
                </c:pt>
                <c:pt idx="66">
                  <c:v>276.0333333333333</c:v>
                </c:pt>
                <c:pt idx="67">
                  <c:v>263.79583333333335</c:v>
                </c:pt>
                <c:pt idx="68">
                  <c:v>250.55833333333317</c:v>
                </c:pt>
                <c:pt idx="69">
                  <c:v>236.3208333333332</c:v>
                </c:pt>
                <c:pt idx="70">
                  <c:v>221.08333333333326</c:v>
                </c:pt>
                <c:pt idx="71">
                  <c:v>204.8458333333333</c:v>
                </c:pt>
                <c:pt idx="72">
                  <c:v>187.60833333333312</c:v>
                </c:pt>
                <c:pt idx="73">
                  <c:v>169.37083333333317</c:v>
                </c:pt>
                <c:pt idx="74">
                  <c:v>150.1333333333332</c:v>
                </c:pt>
                <c:pt idx="75">
                  <c:v>129.89583333333326</c:v>
                </c:pt>
                <c:pt idx="76">
                  <c:v>108.6583333333333</c:v>
                </c:pt>
                <c:pt idx="77">
                  <c:v>86.42083333333312</c:v>
                </c:pt>
                <c:pt idx="78">
                  <c:v>63.18333333333317</c:v>
                </c:pt>
                <c:pt idx="79">
                  <c:v>38.94583333333321</c:v>
                </c:pt>
                <c:pt idx="80">
                  <c:v>13.708333333333258</c:v>
                </c:pt>
                <c:pt idx="81">
                  <c:v>-12.529166666666697</c:v>
                </c:pt>
                <c:pt idx="82">
                  <c:v>-39.76666666666688</c:v>
                </c:pt>
                <c:pt idx="83">
                  <c:v>-68.00416666666683</c:v>
                </c:pt>
                <c:pt idx="84">
                  <c:v>-97.24166666666679</c:v>
                </c:pt>
                <c:pt idx="85">
                  <c:v>-127.47916666666674</c:v>
                </c:pt>
                <c:pt idx="86">
                  <c:v>-158.7166666666667</c:v>
                </c:pt>
                <c:pt idx="87">
                  <c:v>-190.95416666666688</c:v>
                </c:pt>
                <c:pt idx="88">
                  <c:v>-224.19166666666683</c:v>
                </c:pt>
                <c:pt idx="89">
                  <c:v>-258.4291666666668</c:v>
                </c:pt>
                <c:pt idx="90">
                  <c:v>-293.66666666666674</c:v>
                </c:pt>
                <c:pt idx="91">
                  <c:v>-329.9041666666667</c:v>
                </c:pt>
                <c:pt idx="92">
                  <c:v>-367.1416666666669</c:v>
                </c:pt>
                <c:pt idx="93">
                  <c:v>-405.37916666666683</c:v>
                </c:pt>
                <c:pt idx="94">
                  <c:v>-444.6166666666668</c:v>
                </c:pt>
                <c:pt idx="95">
                  <c:v>-484.85416666666674</c:v>
                </c:pt>
                <c:pt idx="96">
                  <c:v>-526.0916666666669</c:v>
                </c:pt>
                <c:pt idx="97">
                  <c:v>-568.3291666666669</c:v>
                </c:pt>
                <c:pt idx="98">
                  <c:v>-611.5666666666668</c:v>
                </c:pt>
                <c:pt idx="99">
                  <c:v>-655.8041666666668</c:v>
                </c:pt>
                <c:pt idx="100">
                  <c:v>-701.0416666666667</c:v>
                </c:pt>
              </c:numCache>
            </c:numRef>
          </c:yVal>
          <c:smooth val="1"/>
        </c:ser>
        <c:axId val="58021988"/>
        <c:axId val="52435845"/>
      </c:scatterChart>
      <c:valAx>
        <c:axId val="5802198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2435845"/>
        <c:crosses val="autoZero"/>
        <c:crossBetween val="midCat"/>
        <c:dispUnits/>
        <c:majorUnit val="10"/>
        <c:minorUnit val="5"/>
      </c:valAx>
      <c:valAx>
        <c:axId val="5243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Moment (N-mm)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80219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8175"/>
          <c:w val="0.88125"/>
          <c:h val="0.8435"/>
        </c:manualLayout>
      </c:layout>
      <c:scatterChart>
        <c:scatterStyle val="smooth"/>
        <c:varyColors val="0"/>
        <c:ser>
          <c:idx val="3"/>
          <c:order val="0"/>
          <c:tx>
            <c:strRef>
              <c:f>Data!$D$1</c:f>
              <c:strCache>
                <c:ptCount val="1"/>
                <c:pt idx="0">
                  <c:v>Stress (Pa)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Data!$D$2:$D$102</c:f>
              <c:numCache>
                <c:ptCount val="101"/>
                <c:pt idx="0">
                  <c:v>-2.581944444444445</c:v>
                </c:pt>
                <c:pt idx="1">
                  <c:v>-2.4868611111111116</c:v>
                </c:pt>
                <c:pt idx="2">
                  <c:v>-2.3917777777777784</c:v>
                </c:pt>
                <c:pt idx="3">
                  <c:v>-2.2966944444444453</c:v>
                </c:pt>
                <c:pt idx="4">
                  <c:v>-2.2016111111111116</c:v>
                </c:pt>
                <c:pt idx="5">
                  <c:v>-2.106527777777778</c:v>
                </c:pt>
                <c:pt idx="6">
                  <c:v>-2.011444444444445</c:v>
                </c:pt>
                <c:pt idx="7">
                  <c:v>-1.9163611111111118</c:v>
                </c:pt>
                <c:pt idx="8">
                  <c:v>-1.8212777777777784</c:v>
                </c:pt>
                <c:pt idx="9">
                  <c:v>-1.7261944444444448</c:v>
                </c:pt>
                <c:pt idx="10">
                  <c:v>-1.6311111111111114</c:v>
                </c:pt>
                <c:pt idx="11">
                  <c:v>-1.5360277777777782</c:v>
                </c:pt>
                <c:pt idx="12">
                  <c:v>-1.440944444444445</c:v>
                </c:pt>
                <c:pt idx="13">
                  <c:v>-1.3458611111111114</c:v>
                </c:pt>
                <c:pt idx="14">
                  <c:v>-1.2507777777777782</c:v>
                </c:pt>
                <c:pt idx="15">
                  <c:v>-1.1556944444444446</c:v>
                </c:pt>
                <c:pt idx="16">
                  <c:v>-1.0606111111111114</c:v>
                </c:pt>
                <c:pt idx="17">
                  <c:v>-0.9655277777777782</c:v>
                </c:pt>
                <c:pt idx="18">
                  <c:v>-0.8704444444444449</c:v>
                </c:pt>
                <c:pt idx="19">
                  <c:v>-0.7753611111111113</c:v>
                </c:pt>
                <c:pt idx="20">
                  <c:v>-0.680277777777778</c:v>
                </c:pt>
                <c:pt idx="21">
                  <c:v>-0.5851944444444447</c:v>
                </c:pt>
                <c:pt idx="22">
                  <c:v>-0.49011111111111144</c:v>
                </c:pt>
                <c:pt idx="23">
                  <c:v>-0.3950277777777782</c:v>
                </c:pt>
                <c:pt idx="24">
                  <c:v>-0.2999444444444449</c:v>
                </c:pt>
                <c:pt idx="25">
                  <c:v>-0.20486111111111127</c:v>
                </c:pt>
                <c:pt idx="26">
                  <c:v>-0.04311111111111132</c:v>
                </c:pt>
                <c:pt idx="27">
                  <c:v>0.05197222222222195</c:v>
                </c:pt>
                <c:pt idx="28">
                  <c:v>0.14705555555555522</c:v>
                </c:pt>
                <c:pt idx="29">
                  <c:v>0.2421388888888885</c:v>
                </c:pt>
                <c:pt idx="30">
                  <c:v>0.33722222222222215</c:v>
                </c:pt>
                <c:pt idx="31">
                  <c:v>0.4323055555555554</c:v>
                </c:pt>
                <c:pt idx="32">
                  <c:v>0.5273888888888887</c:v>
                </c:pt>
                <c:pt idx="33">
                  <c:v>0.622472222222222</c:v>
                </c:pt>
                <c:pt idx="34">
                  <c:v>0.7175555555555552</c:v>
                </c:pt>
                <c:pt idx="35">
                  <c:v>0.8126388888888889</c:v>
                </c:pt>
                <c:pt idx="36">
                  <c:v>0.9077222222222218</c:v>
                </c:pt>
                <c:pt idx="37">
                  <c:v>1.0028055555555555</c:v>
                </c:pt>
                <c:pt idx="38">
                  <c:v>1.0978888888888891</c:v>
                </c:pt>
                <c:pt idx="39">
                  <c:v>1.192972222222222</c:v>
                </c:pt>
                <c:pt idx="40">
                  <c:v>1.2880555555555557</c:v>
                </c:pt>
                <c:pt idx="41">
                  <c:v>1.3831388888888883</c:v>
                </c:pt>
                <c:pt idx="42">
                  <c:v>1.478222222222222</c:v>
                </c:pt>
                <c:pt idx="43">
                  <c:v>1.5733055555555557</c:v>
                </c:pt>
                <c:pt idx="44">
                  <c:v>1.6683888888888887</c:v>
                </c:pt>
                <c:pt idx="45">
                  <c:v>1.7634722222222226</c:v>
                </c:pt>
                <c:pt idx="46">
                  <c:v>1.858555555555555</c:v>
                </c:pt>
                <c:pt idx="47">
                  <c:v>1.9536388888888887</c:v>
                </c:pt>
                <c:pt idx="48">
                  <c:v>2.0487222222222217</c:v>
                </c:pt>
                <c:pt idx="49">
                  <c:v>2.1438055555555557</c:v>
                </c:pt>
                <c:pt idx="50">
                  <c:v>2.2388888888888894</c:v>
                </c:pt>
                <c:pt idx="51">
                  <c:v>2.263972222222222</c:v>
                </c:pt>
                <c:pt idx="52">
                  <c:v>2.282388888888889</c:v>
                </c:pt>
                <c:pt idx="53">
                  <c:v>2.2941388888888885</c:v>
                </c:pt>
                <c:pt idx="54">
                  <c:v>2.2992222222222223</c:v>
                </c:pt>
                <c:pt idx="55">
                  <c:v>2.2976388888888892</c:v>
                </c:pt>
                <c:pt idx="56">
                  <c:v>2.2893888888888885</c:v>
                </c:pt>
                <c:pt idx="57">
                  <c:v>2.2744722222222222</c:v>
                </c:pt>
                <c:pt idx="58">
                  <c:v>2.2528888888888887</c:v>
                </c:pt>
                <c:pt idx="59">
                  <c:v>2.224638888888889</c:v>
                </c:pt>
                <c:pt idx="60">
                  <c:v>2.1897222222222226</c:v>
                </c:pt>
                <c:pt idx="61">
                  <c:v>2.1481388888888886</c:v>
                </c:pt>
                <c:pt idx="62">
                  <c:v>2.0998888888888887</c:v>
                </c:pt>
                <c:pt idx="63">
                  <c:v>2.044972222222222</c:v>
                </c:pt>
                <c:pt idx="64">
                  <c:v>1.9833888888888884</c:v>
                </c:pt>
                <c:pt idx="65">
                  <c:v>1.9151388888888887</c:v>
                </c:pt>
                <c:pt idx="66">
                  <c:v>1.8402222222222222</c:v>
                </c:pt>
                <c:pt idx="67">
                  <c:v>1.7586388888888893</c:v>
                </c:pt>
                <c:pt idx="68">
                  <c:v>1.670388888888888</c:v>
                </c:pt>
                <c:pt idx="69">
                  <c:v>1.5754722222222217</c:v>
                </c:pt>
                <c:pt idx="70">
                  <c:v>1.4738888888888886</c:v>
                </c:pt>
                <c:pt idx="71">
                  <c:v>1.3656388888888888</c:v>
                </c:pt>
                <c:pt idx="72">
                  <c:v>1.250722222222221</c:v>
                </c:pt>
                <c:pt idx="73">
                  <c:v>1.129138888888888</c:v>
                </c:pt>
                <c:pt idx="74">
                  <c:v>1.0008888888888883</c:v>
                </c:pt>
                <c:pt idx="75">
                  <c:v>0.8659722222222218</c:v>
                </c:pt>
                <c:pt idx="76">
                  <c:v>0.7243888888888887</c:v>
                </c:pt>
                <c:pt idx="77">
                  <c:v>0.5761388888888875</c:v>
                </c:pt>
                <c:pt idx="78">
                  <c:v>0.42122222222222117</c:v>
                </c:pt>
                <c:pt idx="79">
                  <c:v>0.2596388888888881</c:v>
                </c:pt>
                <c:pt idx="80">
                  <c:v>0.0913888888888884</c:v>
                </c:pt>
                <c:pt idx="81">
                  <c:v>-0.08352777777777799</c:v>
                </c:pt>
                <c:pt idx="82">
                  <c:v>-0.2651111111111126</c:v>
                </c:pt>
                <c:pt idx="83">
                  <c:v>-0.45336111111111227</c:v>
                </c:pt>
                <c:pt idx="84">
                  <c:v>-0.6482777777777786</c:v>
                </c:pt>
                <c:pt idx="85">
                  <c:v>-0.8498611111111117</c:v>
                </c:pt>
                <c:pt idx="86">
                  <c:v>-1.0581111111111114</c:v>
                </c:pt>
                <c:pt idx="87">
                  <c:v>-1.2730277777777794</c:v>
                </c:pt>
                <c:pt idx="88">
                  <c:v>-1.4946111111111124</c:v>
                </c:pt>
                <c:pt idx="89">
                  <c:v>-1.722861111111112</c:v>
                </c:pt>
                <c:pt idx="90">
                  <c:v>-1.9577777777777785</c:v>
                </c:pt>
                <c:pt idx="91">
                  <c:v>-2.1993611111111115</c:v>
                </c:pt>
                <c:pt idx="92">
                  <c:v>-2.447611111111113</c:v>
                </c:pt>
                <c:pt idx="93">
                  <c:v>-2.7025277777777794</c:v>
                </c:pt>
                <c:pt idx="94">
                  <c:v>-2.9641111111111123</c:v>
                </c:pt>
                <c:pt idx="95">
                  <c:v>-3.232361111111112</c:v>
                </c:pt>
                <c:pt idx="96">
                  <c:v>-3.50727777777778</c:v>
                </c:pt>
                <c:pt idx="97">
                  <c:v>-3.788861111111113</c:v>
                </c:pt>
                <c:pt idx="98">
                  <c:v>-4.077111111111113</c:v>
                </c:pt>
                <c:pt idx="99">
                  <c:v>-4.372027777777779</c:v>
                </c:pt>
                <c:pt idx="100">
                  <c:v>-4.673611111111112</c:v>
                </c:pt>
              </c:numCache>
            </c:numRef>
          </c:yVal>
          <c:smooth val="1"/>
        </c:ser>
        <c:axId val="2160558"/>
        <c:axId val="19445023"/>
      </c:scatterChart>
      <c:valAx>
        <c:axId val="216055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9445023"/>
        <c:crosses val="autoZero"/>
        <c:crossBetween val="midCat"/>
        <c:dispUnits/>
        <c:majorUnit val="10"/>
        <c:minorUnit val="5"/>
      </c:valAx>
      <c:valAx>
        <c:axId val="19445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Stress (Pa)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1605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Transverse Shear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8875"/>
          <c:w val="0.89225"/>
          <c:h val="0.83675"/>
        </c:manualLayout>
      </c:layout>
      <c:scatterChart>
        <c:scatterStyle val="smooth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Shear (N)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Data!$B$2:$B$102</c:f>
              <c:numCache>
                <c:ptCount val="101"/>
                <c:pt idx="0">
                  <c:v>14.2625</c:v>
                </c:pt>
                <c:pt idx="1">
                  <c:v>14.2625</c:v>
                </c:pt>
                <c:pt idx="2">
                  <c:v>14.2625</c:v>
                </c:pt>
                <c:pt idx="3">
                  <c:v>14.2625</c:v>
                </c:pt>
                <c:pt idx="4">
                  <c:v>14.2625</c:v>
                </c:pt>
                <c:pt idx="5">
                  <c:v>14.2625</c:v>
                </c:pt>
                <c:pt idx="6">
                  <c:v>14.2625</c:v>
                </c:pt>
                <c:pt idx="7">
                  <c:v>14.2625</c:v>
                </c:pt>
                <c:pt idx="8">
                  <c:v>14.2625</c:v>
                </c:pt>
                <c:pt idx="9">
                  <c:v>14.2625</c:v>
                </c:pt>
                <c:pt idx="10">
                  <c:v>14.2625</c:v>
                </c:pt>
                <c:pt idx="11">
                  <c:v>14.2625</c:v>
                </c:pt>
                <c:pt idx="12">
                  <c:v>14.2625</c:v>
                </c:pt>
                <c:pt idx="13">
                  <c:v>14.2625</c:v>
                </c:pt>
                <c:pt idx="14">
                  <c:v>14.2625</c:v>
                </c:pt>
                <c:pt idx="15">
                  <c:v>14.2625</c:v>
                </c:pt>
                <c:pt idx="16">
                  <c:v>14.2625</c:v>
                </c:pt>
                <c:pt idx="17">
                  <c:v>14.2625</c:v>
                </c:pt>
                <c:pt idx="18">
                  <c:v>14.2625</c:v>
                </c:pt>
                <c:pt idx="19">
                  <c:v>14.2625</c:v>
                </c:pt>
                <c:pt idx="20">
                  <c:v>14.2625</c:v>
                </c:pt>
                <c:pt idx="21">
                  <c:v>14.2625</c:v>
                </c:pt>
                <c:pt idx="22">
                  <c:v>14.2625</c:v>
                </c:pt>
                <c:pt idx="23">
                  <c:v>14.2625</c:v>
                </c:pt>
                <c:pt idx="24">
                  <c:v>14.2625</c:v>
                </c:pt>
                <c:pt idx="25">
                  <c:v>14.2625</c:v>
                </c:pt>
                <c:pt idx="26">
                  <c:v>14.2625</c:v>
                </c:pt>
                <c:pt idx="27">
                  <c:v>14.2625</c:v>
                </c:pt>
                <c:pt idx="28">
                  <c:v>14.2625</c:v>
                </c:pt>
                <c:pt idx="29">
                  <c:v>14.2625</c:v>
                </c:pt>
                <c:pt idx="30">
                  <c:v>14.2625</c:v>
                </c:pt>
                <c:pt idx="31">
                  <c:v>14.2625</c:v>
                </c:pt>
                <c:pt idx="32">
                  <c:v>14.2625</c:v>
                </c:pt>
                <c:pt idx="33">
                  <c:v>14.2625</c:v>
                </c:pt>
                <c:pt idx="34">
                  <c:v>14.2625</c:v>
                </c:pt>
                <c:pt idx="35">
                  <c:v>14.2625</c:v>
                </c:pt>
                <c:pt idx="36">
                  <c:v>14.2625</c:v>
                </c:pt>
                <c:pt idx="37">
                  <c:v>14.2625</c:v>
                </c:pt>
                <c:pt idx="38">
                  <c:v>14.2625</c:v>
                </c:pt>
                <c:pt idx="39">
                  <c:v>14.2625</c:v>
                </c:pt>
                <c:pt idx="40">
                  <c:v>14.2625</c:v>
                </c:pt>
                <c:pt idx="41">
                  <c:v>14.2625</c:v>
                </c:pt>
                <c:pt idx="42">
                  <c:v>14.2625</c:v>
                </c:pt>
                <c:pt idx="43">
                  <c:v>14.2625</c:v>
                </c:pt>
                <c:pt idx="44">
                  <c:v>14.2625</c:v>
                </c:pt>
                <c:pt idx="45">
                  <c:v>14.2625</c:v>
                </c:pt>
                <c:pt idx="46">
                  <c:v>14.2625</c:v>
                </c:pt>
                <c:pt idx="47">
                  <c:v>14.2625</c:v>
                </c:pt>
                <c:pt idx="48">
                  <c:v>14.2625</c:v>
                </c:pt>
                <c:pt idx="49">
                  <c:v>14.2625</c:v>
                </c:pt>
                <c:pt idx="50">
                  <c:v>14.2625</c:v>
                </c:pt>
                <c:pt idx="51">
                  <c:v>3.2624999999999993</c:v>
                </c:pt>
                <c:pt idx="52">
                  <c:v>2.2624999999999993</c:v>
                </c:pt>
                <c:pt idx="53">
                  <c:v>1.2624999999999993</c:v>
                </c:pt>
                <c:pt idx="54">
                  <c:v>0.2624999999999993</c:v>
                </c:pt>
                <c:pt idx="55">
                  <c:v>-0.7375000000000007</c:v>
                </c:pt>
                <c:pt idx="56">
                  <c:v>-1.7375000000000007</c:v>
                </c:pt>
                <c:pt idx="57">
                  <c:v>-2.7375000000000007</c:v>
                </c:pt>
                <c:pt idx="58">
                  <c:v>-3.7375000000000007</c:v>
                </c:pt>
                <c:pt idx="59">
                  <c:v>-4.737500000000001</c:v>
                </c:pt>
                <c:pt idx="60">
                  <c:v>-5.737500000000001</c:v>
                </c:pt>
                <c:pt idx="61">
                  <c:v>-6.737500000000001</c:v>
                </c:pt>
                <c:pt idx="62">
                  <c:v>-7.737500000000001</c:v>
                </c:pt>
                <c:pt idx="63">
                  <c:v>-8.7375</c:v>
                </c:pt>
                <c:pt idx="64">
                  <c:v>-9.7375</c:v>
                </c:pt>
                <c:pt idx="65">
                  <c:v>-10.7375</c:v>
                </c:pt>
                <c:pt idx="66">
                  <c:v>-11.7375</c:v>
                </c:pt>
                <c:pt idx="67">
                  <c:v>-12.7375</c:v>
                </c:pt>
                <c:pt idx="68">
                  <c:v>-13.7375</c:v>
                </c:pt>
                <c:pt idx="69">
                  <c:v>-14.7375</c:v>
                </c:pt>
                <c:pt idx="70">
                  <c:v>-15.7375</c:v>
                </c:pt>
                <c:pt idx="71">
                  <c:v>-16.7375</c:v>
                </c:pt>
                <c:pt idx="72">
                  <c:v>-17.7375</c:v>
                </c:pt>
                <c:pt idx="73">
                  <c:v>-18.7375</c:v>
                </c:pt>
                <c:pt idx="74">
                  <c:v>-19.7375</c:v>
                </c:pt>
                <c:pt idx="75">
                  <c:v>-20.7375</c:v>
                </c:pt>
                <c:pt idx="76">
                  <c:v>-21.7375</c:v>
                </c:pt>
                <c:pt idx="77">
                  <c:v>-22.7375</c:v>
                </c:pt>
                <c:pt idx="78">
                  <c:v>-23.7375</c:v>
                </c:pt>
                <c:pt idx="79">
                  <c:v>-24.7375</c:v>
                </c:pt>
                <c:pt idx="80">
                  <c:v>-25.7375</c:v>
                </c:pt>
                <c:pt idx="81">
                  <c:v>-26.7375</c:v>
                </c:pt>
                <c:pt idx="82">
                  <c:v>-27.7375</c:v>
                </c:pt>
                <c:pt idx="83">
                  <c:v>-28.7375</c:v>
                </c:pt>
                <c:pt idx="84">
                  <c:v>-29.7375</c:v>
                </c:pt>
                <c:pt idx="85">
                  <c:v>-30.7375</c:v>
                </c:pt>
                <c:pt idx="86">
                  <c:v>-31.7375</c:v>
                </c:pt>
                <c:pt idx="87">
                  <c:v>-32.7375</c:v>
                </c:pt>
                <c:pt idx="88">
                  <c:v>-33.7375</c:v>
                </c:pt>
                <c:pt idx="89">
                  <c:v>-34.7375</c:v>
                </c:pt>
                <c:pt idx="90">
                  <c:v>-35.7375</c:v>
                </c:pt>
                <c:pt idx="91">
                  <c:v>-36.7375</c:v>
                </c:pt>
                <c:pt idx="92">
                  <c:v>-37.7375</c:v>
                </c:pt>
                <c:pt idx="93">
                  <c:v>-38.7375</c:v>
                </c:pt>
                <c:pt idx="94">
                  <c:v>-39.7375</c:v>
                </c:pt>
                <c:pt idx="95">
                  <c:v>-40.7375</c:v>
                </c:pt>
                <c:pt idx="96">
                  <c:v>-41.7375</c:v>
                </c:pt>
                <c:pt idx="97">
                  <c:v>-42.7375</c:v>
                </c:pt>
                <c:pt idx="98">
                  <c:v>-43.7375</c:v>
                </c:pt>
                <c:pt idx="99">
                  <c:v>-44.7375</c:v>
                </c:pt>
                <c:pt idx="100">
                  <c:v>-45.7375</c:v>
                </c:pt>
              </c:numCache>
            </c:numRef>
          </c:yVal>
          <c:smooth val="1"/>
        </c:ser>
        <c:axId val="40787480"/>
        <c:axId val="31543001"/>
      </c:scatterChart>
      <c:valAx>
        <c:axId val="4078748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1543001"/>
        <c:crosses val="autoZero"/>
        <c:crossBetween val="midCat"/>
        <c:dispUnits/>
        <c:majorUnit val="10"/>
        <c:minorUnit val="5"/>
      </c:valAx>
      <c:valAx>
        <c:axId val="31543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Transverse Shear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874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8</xdr:col>
      <xdr:colOff>19050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619125" y="161925"/>
        <a:ext cx="42767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</xdr:row>
      <xdr:rowOff>9525</xdr:rowOff>
    </xdr:from>
    <xdr:to>
      <xdr:col>16</xdr:col>
      <xdr:colOff>19050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5486400" y="171450"/>
        <a:ext cx="42862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24</xdr:row>
      <xdr:rowOff>0</xdr:rowOff>
    </xdr:from>
    <xdr:to>
      <xdr:col>8</xdr:col>
      <xdr:colOff>19050</xdr:colOff>
      <xdr:row>46</xdr:row>
      <xdr:rowOff>9525</xdr:rowOff>
    </xdr:to>
    <xdr:graphicFrame>
      <xdr:nvGraphicFramePr>
        <xdr:cNvPr id="3" name="Chart 3"/>
        <xdr:cNvGraphicFramePr/>
      </xdr:nvGraphicFramePr>
      <xdr:xfrm>
        <a:off x="619125" y="3886200"/>
        <a:ext cx="427672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24</xdr:row>
      <xdr:rowOff>0</xdr:rowOff>
    </xdr:from>
    <xdr:to>
      <xdr:col>16</xdr:col>
      <xdr:colOff>0</xdr:colOff>
      <xdr:row>45</xdr:row>
      <xdr:rowOff>152400</xdr:rowOff>
    </xdr:to>
    <xdr:graphicFrame>
      <xdr:nvGraphicFramePr>
        <xdr:cNvPr id="4" name="Chart 4"/>
        <xdr:cNvGraphicFramePr/>
      </xdr:nvGraphicFramePr>
      <xdr:xfrm>
        <a:off x="5495925" y="3886200"/>
        <a:ext cx="42576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46</xdr:row>
      <xdr:rowOff>152400</xdr:rowOff>
    </xdr:from>
    <xdr:to>
      <xdr:col>8</xdr:col>
      <xdr:colOff>19050</xdr:colOff>
      <xdr:row>69</xdr:row>
      <xdr:rowOff>0</xdr:rowOff>
    </xdr:to>
    <xdr:graphicFrame>
      <xdr:nvGraphicFramePr>
        <xdr:cNvPr id="5" name="Chart 5"/>
        <xdr:cNvGraphicFramePr/>
      </xdr:nvGraphicFramePr>
      <xdr:xfrm>
        <a:off x="619125" y="7600950"/>
        <a:ext cx="4276725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20</xdr:row>
      <xdr:rowOff>95250</xdr:rowOff>
    </xdr:from>
    <xdr:to>
      <xdr:col>7</xdr:col>
      <xdr:colOff>514350</xdr:colOff>
      <xdr:row>49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486150"/>
          <a:ext cx="6477000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7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9.140625" style="5" customWidth="1"/>
    <col min="2" max="2" width="37.421875" style="5" customWidth="1"/>
    <col min="3" max="3" width="9.421875" style="5" customWidth="1"/>
    <col min="4" max="4" width="56.140625" style="2" customWidth="1"/>
    <col min="5" max="5" width="10.8515625" style="3" customWidth="1"/>
    <col min="6" max="6" width="10.7109375" style="3" customWidth="1"/>
    <col min="7" max="7" width="16.57421875" style="4" bestFit="1" customWidth="1"/>
    <col min="8" max="12" width="9.140625" style="5" customWidth="1"/>
    <col min="13" max="16384" width="9.140625" style="1" customWidth="1"/>
  </cols>
  <sheetData>
    <row r="1" ht="13.5" thickBot="1"/>
    <row r="2" spans="2:4" ht="13.5">
      <c r="B2" s="63" t="s">
        <v>32</v>
      </c>
      <c r="C2" s="64"/>
      <c r="D2" s="65"/>
    </row>
    <row r="3" spans="2:4" ht="12.75">
      <c r="B3" s="66" t="s">
        <v>62</v>
      </c>
      <c r="C3" s="67"/>
      <c r="D3" s="68"/>
    </row>
    <row r="4" spans="2:4" ht="12.75">
      <c r="B4" s="66" t="s">
        <v>63</v>
      </c>
      <c r="C4" s="67"/>
      <c r="D4" s="68"/>
    </row>
    <row r="5" spans="2:4" ht="13.5" thickBot="1">
      <c r="B5" s="69" t="s">
        <v>0</v>
      </c>
      <c r="C5" s="70"/>
      <c r="D5" s="71"/>
    </row>
    <row r="6" spans="2:4" ht="12.75">
      <c r="B6" s="21"/>
      <c r="C6" s="15"/>
      <c r="D6" s="20" t="s">
        <v>58</v>
      </c>
    </row>
    <row r="7" spans="2:4" ht="12.75">
      <c r="B7" s="15"/>
      <c r="C7" s="15"/>
      <c r="D7" s="15"/>
    </row>
    <row r="8" spans="2:4" ht="12.75">
      <c r="B8" s="15"/>
      <c r="C8" s="15"/>
      <c r="D8" s="15"/>
    </row>
    <row r="9" spans="2:4" ht="12.75">
      <c r="B9" s="15"/>
      <c r="C9" s="15"/>
      <c r="D9" s="15"/>
    </row>
    <row r="10" spans="2:4" ht="12.75">
      <c r="B10" s="15"/>
      <c r="C10" s="15"/>
      <c r="D10" s="15"/>
    </row>
    <row r="11" spans="2:4" ht="12.75">
      <c r="B11" s="15"/>
      <c r="C11" s="15"/>
      <c r="D11" s="15"/>
    </row>
    <row r="12" spans="2:4" ht="12.75">
      <c r="B12" s="15"/>
      <c r="C12" s="15"/>
      <c r="D12" s="15"/>
    </row>
    <row r="13" spans="2:4" ht="12.75">
      <c r="B13" s="15"/>
      <c r="C13" s="15"/>
      <c r="D13" s="15"/>
    </row>
    <row r="14" spans="2:4" ht="12.75">
      <c r="B14" s="15"/>
      <c r="C14" s="15"/>
      <c r="D14" s="15"/>
    </row>
    <row r="15" spans="2:4" ht="12.75">
      <c r="B15" s="15"/>
      <c r="C15" s="15"/>
      <c r="D15" s="15"/>
    </row>
    <row r="16" spans="2:4" ht="12.75">
      <c r="B16" s="15"/>
      <c r="C16" s="15"/>
      <c r="D16" s="15"/>
    </row>
    <row r="17" spans="2:4" ht="12.75">
      <c r="B17" s="15"/>
      <c r="C17" s="15"/>
      <c r="D17" s="15"/>
    </row>
    <row r="18" spans="2:4" ht="13.5" thickBot="1">
      <c r="B18" s="15"/>
      <c r="C18" s="15"/>
      <c r="D18" s="15"/>
    </row>
    <row r="19" spans="2:4" ht="13.5" thickTop="1">
      <c r="B19" s="24" t="s">
        <v>2</v>
      </c>
      <c r="C19" s="30" t="s">
        <v>33</v>
      </c>
      <c r="D19" s="22" t="s">
        <v>34</v>
      </c>
    </row>
    <row r="20" spans="2:4" ht="12.75">
      <c r="B20" s="25" t="s">
        <v>4</v>
      </c>
      <c r="C20" s="26">
        <v>100</v>
      </c>
      <c r="D20" s="16" t="s">
        <v>35</v>
      </c>
    </row>
    <row r="21" spans="2:4" ht="12.75">
      <c r="B21" s="25" t="s">
        <v>36</v>
      </c>
      <c r="C21" s="26">
        <v>25</v>
      </c>
      <c r="D21" s="16" t="s">
        <v>37</v>
      </c>
    </row>
    <row r="22" spans="2:4" ht="12.75">
      <c r="B22" s="25" t="s">
        <v>38</v>
      </c>
      <c r="C22" s="26">
        <v>6</v>
      </c>
      <c r="D22" s="16" t="s">
        <v>39</v>
      </c>
    </row>
    <row r="23" spans="2:4" ht="12.75">
      <c r="B23" s="25" t="s">
        <v>19</v>
      </c>
      <c r="C23" s="26">
        <f>C20/100</f>
        <v>1</v>
      </c>
      <c r="D23" s="16" t="s">
        <v>40</v>
      </c>
    </row>
    <row r="24" spans="2:4" ht="12.75">
      <c r="B24" s="25" t="s">
        <v>3</v>
      </c>
      <c r="C24" s="26">
        <f>200000</f>
        <v>200000</v>
      </c>
      <c r="D24" s="16" t="s">
        <v>41</v>
      </c>
    </row>
    <row r="25" spans="2:4" ht="12.75">
      <c r="B25" s="25" t="s">
        <v>5</v>
      </c>
      <c r="C25" s="50">
        <f>1/12*W*H^3</f>
        <v>449.99999999999994</v>
      </c>
      <c r="D25" s="18" t="s">
        <v>64</v>
      </c>
    </row>
    <row r="26" spans="2:6" ht="12.75">
      <c r="B26" s="25" t="s">
        <v>29</v>
      </c>
      <c r="C26" s="50">
        <f>H/2</f>
        <v>3</v>
      </c>
      <c r="D26" s="18" t="s">
        <v>65</v>
      </c>
      <c r="F26" s="6"/>
    </row>
    <row r="27" spans="2:9" ht="12.75">
      <c r="B27" s="27" t="s">
        <v>12</v>
      </c>
      <c r="C27" s="52"/>
      <c r="D27" s="53" t="s">
        <v>42</v>
      </c>
      <c r="I27" s="7"/>
    </row>
    <row r="28" spans="2:4" ht="12.75">
      <c r="B28" s="25" t="s">
        <v>1</v>
      </c>
      <c r="C28" s="26">
        <v>10</v>
      </c>
      <c r="D28" s="16" t="s">
        <v>43</v>
      </c>
    </row>
    <row r="29" spans="2:4" ht="12.75">
      <c r="B29" s="25" t="s">
        <v>6</v>
      </c>
      <c r="C29" s="26">
        <v>50</v>
      </c>
      <c r="D29" s="16" t="s">
        <v>44</v>
      </c>
    </row>
    <row r="30" spans="2:4" ht="12.75">
      <c r="B30" s="25" t="s">
        <v>7</v>
      </c>
      <c r="C30" s="26">
        <v>1</v>
      </c>
      <c r="D30" s="16" t="s">
        <v>45</v>
      </c>
    </row>
    <row r="31" spans="2:4" ht="12.75">
      <c r="B31" s="25" t="s">
        <v>8</v>
      </c>
      <c r="C31" s="26">
        <v>1</v>
      </c>
      <c r="D31" s="17" t="s">
        <v>46</v>
      </c>
    </row>
    <row r="32" spans="2:4" ht="12.75">
      <c r="B32" s="25" t="s">
        <v>9</v>
      </c>
      <c r="C32" s="26">
        <v>50</v>
      </c>
      <c r="D32" s="16" t="s">
        <v>47</v>
      </c>
    </row>
    <row r="33" spans="2:4" ht="12.75">
      <c r="B33" s="25" t="s">
        <v>10</v>
      </c>
      <c r="C33" s="26">
        <v>10</v>
      </c>
      <c r="D33" s="17" t="s">
        <v>48</v>
      </c>
    </row>
    <row r="34" spans="2:4" ht="12.75">
      <c r="B34" s="25" t="s">
        <v>11</v>
      </c>
      <c r="C34" s="26">
        <v>25</v>
      </c>
      <c r="D34" s="16" t="s">
        <v>49</v>
      </c>
    </row>
    <row r="35" spans="2:4" ht="12.75">
      <c r="B35" s="25" t="s">
        <v>30</v>
      </c>
      <c r="C35" s="31">
        <f>MIN(Data!F2:F102)</f>
        <v>-2.0697614814814815</v>
      </c>
      <c r="D35" s="51" t="s">
        <v>66</v>
      </c>
    </row>
    <row r="36" spans="2:4" ht="12.75">
      <c r="B36" s="25" t="s">
        <v>31</v>
      </c>
      <c r="C36" s="32">
        <f>MIN(Data!E2:E102)</f>
        <v>-0.05820953703703706</v>
      </c>
      <c r="D36" s="51" t="s">
        <v>67</v>
      </c>
    </row>
    <row r="37" spans="2:4" ht="12.75">
      <c r="B37" s="27" t="s">
        <v>13</v>
      </c>
      <c r="C37" s="33"/>
      <c r="D37" s="23"/>
    </row>
    <row r="38" spans="2:4" ht="14.25">
      <c r="B38" s="25" t="s">
        <v>14</v>
      </c>
      <c r="C38" s="32">
        <f>F*(L-af)^2*(L+2*af)/L^3+(L-aw)^3*(wa*(L+aw)+(wL-wa)*(3*L+2*aw)/10)/(2*L^3)-6*M*am*(L-am)/L^3</f>
        <v>14.2625</v>
      </c>
      <c r="D38" s="18" t="s">
        <v>50</v>
      </c>
    </row>
    <row r="39" spans="2:4" ht="14.25">
      <c r="B39" s="25" t="s">
        <v>15</v>
      </c>
      <c r="C39" s="32">
        <f>F*af^2*(3*L-2*af)/L^3+(wL+wa)*(L-aw)/2-(L-aw)^3*(wa*(L+aw)+(wL-wa)*(3*L+2*aw)/10)/(2*L^3)+6*M*am*(L-am)/L^3</f>
        <v>45.7375</v>
      </c>
      <c r="D39" s="18" t="s">
        <v>51</v>
      </c>
    </row>
    <row r="40" spans="2:4" ht="14.25">
      <c r="B40" s="25" t="s">
        <v>16</v>
      </c>
      <c r="C40" s="32">
        <f>-F*af*(L-af)^2/L^2-(L-aw)^3*(wa*(L+3*aw)+(wL-wa)*(2*L+3*aw)/5)/(12*L^2)-M*(L^2-4*am*L+3*am^2)/L^2</f>
        <v>-387.2916666666667</v>
      </c>
      <c r="D40" s="18" t="s">
        <v>52</v>
      </c>
    </row>
    <row r="41" spans="2:4" ht="14.25">
      <c r="B41" s="25" t="s">
        <v>17</v>
      </c>
      <c r="C41" s="32">
        <f>-F*af^2*(L-af)/L^2+(L-aw)^2*((L-aw)*(wa*(L+aw)+(wL-wa)*(3*L+2*aw)/10-wa*(L+3*aw)/6-(wL-wa)*(2*L+3*aw)/30)/(2*L^2)-wa/2-(wL-wa)/6)+M*am*(3*am-2*L)/L^2</f>
        <v>-701.0416666666666</v>
      </c>
      <c r="D41" s="18" t="s">
        <v>53</v>
      </c>
    </row>
    <row r="42" spans="2:4" ht="14.25">
      <c r="B42" s="28" t="s">
        <v>24</v>
      </c>
      <c r="C42" s="34">
        <v>0</v>
      </c>
      <c r="D42" s="18" t="s">
        <v>54</v>
      </c>
    </row>
    <row r="43" spans="2:4" ht="14.25">
      <c r="B43" s="28" t="s">
        <v>25</v>
      </c>
      <c r="C43" s="32">
        <v>0</v>
      </c>
      <c r="D43" s="18" t="s">
        <v>55</v>
      </c>
    </row>
    <row r="44" spans="2:4" ht="14.25">
      <c r="B44" s="28" t="s">
        <v>26</v>
      </c>
      <c r="C44" s="32">
        <v>0</v>
      </c>
      <c r="D44" s="18" t="s">
        <v>56</v>
      </c>
    </row>
    <row r="45" spans="2:4" ht="15" thickBot="1">
      <c r="B45" s="29" t="s">
        <v>27</v>
      </c>
      <c r="C45" s="35">
        <v>0</v>
      </c>
      <c r="D45" s="19" t="s">
        <v>57</v>
      </c>
    </row>
    <row r="46" ht="13.5" thickTop="1"/>
    <row r="47" ht="12.75">
      <c r="B47" s="36" t="s">
        <v>59</v>
      </c>
    </row>
    <row r="48" spans="2:12" ht="12.75"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6"/>
    </row>
    <row r="49" spans="2:12" ht="12.75"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9"/>
    </row>
    <row r="50" spans="2:12" ht="12.75"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9"/>
    </row>
    <row r="51" spans="2:12" ht="12.75"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9"/>
    </row>
    <row r="52" spans="2:12" ht="12.75"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9"/>
    </row>
    <row r="53" spans="2:12" ht="12.75"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9"/>
    </row>
    <row r="54" spans="2:12" ht="12.75"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9"/>
    </row>
    <row r="55" spans="2:12" ht="12.75"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9"/>
    </row>
    <row r="56" spans="2:12" ht="12.75"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9"/>
    </row>
    <row r="57" spans="2:12" ht="12.75"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9"/>
    </row>
    <row r="58" spans="2:12" ht="12.75">
      <c r="B58" s="57"/>
      <c r="C58" s="58"/>
      <c r="D58" s="58"/>
      <c r="E58" s="58"/>
      <c r="F58" s="58"/>
      <c r="G58" s="58"/>
      <c r="H58" s="58"/>
      <c r="I58" s="58"/>
      <c r="J58" s="58"/>
      <c r="K58" s="58"/>
      <c r="L58" s="59"/>
    </row>
    <row r="59" spans="2:12" ht="12.75"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9"/>
    </row>
    <row r="60" spans="2:12" ht="12.75"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9"/>
    </row>
    <row r="61" spans="2:12" ht="12.75"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9"/>
    </row>
    <row r="62" spans="2:12" ht="12.75">
      <c r="B62" s="57"/>
      <c r="C62" s="58"/>
      <c r="D62" s="58"/>
      <c r="E62" s="58"/>
      <c r="F62" s="58"/>
      <c r="G62" s="58"/>
      <c r="H62" s="58"/>
      <c r="I62" s="58"/>
      <c r="J62" s="58"/>
      <c r="K62" s="58"/>
      <c r="L62" s="59"/>
    </row>
    <row r="63" spans="2:12" ht="12.75"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59"/>
    </row>
    <row r="64" spans="2:12" ht="12.75">
      <c r="B64" s="57"/>
      <c r="C64" s="58"/>
      <c r="D64" s="58"/>
      <c r="E64" s="58"/>
      <c r="F64" s="58"/>
      <c r="G64" s="58"/>
      <c r="H64" s="58"/>
      <c r="I64" s="58"/>
      <c r="J64" s="58"/>
      <c r="K64" s="58"/>
      <c r="L64" s="59"/>
    </row>
    <row r="65" spans="2:12" ht="12.75"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9"/>
    </row>
    <row r="66" spans="2:12" ht="12.75"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9"/>
    </row>
    <row r="67" spans="2:12" ht="12.75"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9"/>
    </row>
    <row r="68" spans="2:12" ht="12.75"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9"/>
    </row>
    <row r="69" spans="2:12" ht="12.75"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9"/>
    </row>
    <row r="70" spans="2:12" ht="12.75"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9"/>
    </row>
    <row r="71" spans="2:12" ht="12.75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9"/>
    </row>
    <row r="72" spans="2:12" ht="12.75"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9"/>
    </row>
    <row r="73" spans="2:12" ht="12.75"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9"/>
    </row>
    <row r="74" spans="2:12" ht="12.75"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9"/>
    </row>
    <row r="75" spans="2:12" ht="12.75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9"/>
    </row>
    <row r="76" spans="2:12" ht="12.75"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9"/>
    </row>
    <row r="77" spans="2:12" ht="12.75"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9"/>
    </row>
    <row r="78" spans="2:12" ht="12.75"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9"/>
    </row>
    <row r="79" spans="2:12" ht="12.75"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9"/>
    </row>
    <row r="80" spans="2:12" ht="12.75"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9"/>
    </row>
    <row r="81" spans="2:12" ht="12.75"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2"/>
    </row>
    <row r="84" ht="12.75">
      <c r="K84" s="7"/>
    </row>
    <row r="149" spans="1:12" ht="12.75">
      <c r="A149" s="7"/>
      <c r="B149" s="7"/>
      <c r="C149" s="7"/>
      <c r="D149" s="13"/>
      <c r="E149" s="6"/>
      <c r="F149" s="6"/>
      <c r="G149" s="14"/>
      <c r="H149" s="7"/>
      <c r="I149" s="7"/>
      <c r="J149" s="7"/>
      <c r="K149" s="7"/>
      <c r="L149" s="7"/>
    </row>
    <row r="150" spans="1:12" ht="12.75">
      <c r="A150" s="7"/>
      <c r="B150" s="7"/>
      <c r="C150" s="7"/>
      <c r="D150" s="13"/>
      <c r="E150" s="6"/>
      <c r="F150" s="6"/>
      <c r="G150" s="14"/>
      <c r="H150" s="7"/>
      <c r="I150" s="7"/>
      <c r="J150" s="7"/>
      <c r="K150" s="7"/>
      <c r="L150" s="7"/>
    </row>
    <row r="151" spans="1:12" ht="12.75">
      <c r="A151" s="7"/>
      <c r="B151" s="7"/>
      <c r="C151" s="7"/>
      <c r="D151" s="13"/>
      <c r="E151" s="6"/>
      <c r="F151" s="6"/>
      <c r="G151" s="14"/>
      <c r="H151" s="7"/>
      <c r="I151" s="7"/>
      <c r="J151" s="7"/>
      <c r="K151" s="7"/>
      <c r="L151" s="7"/>
    </row>
    <row r="152" spans="1:12" ht="12.75">
      <c r="A152" s="7"/>
      <c r="B152" s="7"/>
      <c r="C152" s="7"/>
      <c r="D152" s="13"/>
      <c r="E152" s="6"/>
      <c r="F152" s="6"/>
      <c r="G152" s="14"/>
      <c r="H152" s="7"/>
      <c r="I152" s="7"/>
      <c r="J152" s="7"/>
      <c r="K152" s="7"/>
      <c r="L152" s="7"/>
    </row>
    <row r="153" spans="1:12" ht="12.75">
      <c r="A153" s="7"/>
      <c r="B153" s="7"/>
      <c r="C153" s="7"/>
      <c r="D153" s="13"/>
      <c r="E153" s="6"/>
      <c r="F153" s="6"/>
      <c r="G153" s="14"/>
      <c r="H153" s="7"/>
      <c r="I153" s="7"/>
      <c r="J153" s="7"/>
      <c r="K153" s="7"/>
      <c r="L153" s="7"/>
    </row>
    <row r="154" spans="1:12" ht="12.75">
      <c r="A154" s="7"/>
      <c r="B154" s="7"/>
      <c r="C154" s="7"/>
      <c r="D154" s="13"/>
      <c r="E154" s="6"/>
      <c r="F154" s="6"/>
      <c r="G154" s="14"/>
      <c r="H154" s="7"/>
      <c r="I154" s="7"/>
      <c r="J154" s="7"/>
      <c r="K154" s="7"/>
      <c r="L154" s="7"/>
    </row>
    <row r="155" spans="1:12" ht="12.75">
      <c r="A155" s="7"/>
      <c r="B155" s="7"/>
      <c r="C155" s="7"/>
      <c r="D155" s="13"/>
      <c r="E155" s="6"/>
      <c r="F155" s="6"/>
      <c r="G155" s="14"/>
      <c r="H155" s="7"/>
      <c r="I155" s="7"/>
      <c r="J155" s="7"/>
      <c r="K155" s="7"/>
      <c r="L155" s="7"/>
    </row>
    <row r="156" spans="1:12" ht="12.75">
      <c r="A156" s="7"/>
      <c r="B156" s="7"/>
      <c r="C156" s="7"/>
      <c r="D156" s="13"/>
      <c r="E156" s="6"/>
      <c r="F156" s="6"/>
      <c r="G156" s="14"/>
      <c r="H156" s="7"/>
      <c r="I156" s="7"/>
      <c r="J156" s="7"/>
      <c r="K156" s="7"/>
      <c r="L156" s="7"/>
    </row>
    <row r="157" spans="1:12" ht="12.75">
      <c r="A157" s="7"/>
      <c r="B157" s="7"/>
      <c r="C157" s="7"/>
      <c r="D157" s="13"/>
      <c r="E157" s="6"/>
      <c r="F157" s="6"/>
      <c r="G157" s="14"/>
      <c r="H157" s="7"/>
      <c r="I157" s="7"/>
      <c r="J157" s="7"/>
      <c r="K157" s="7"/>
      <c r="L157" s="7"/>
    </row>
    <row r="158" spans="1:12" ht="12.75">
      <c r="A158" s="7"/>
      <c r="B158" s="7"/>
      <c r="C158" s="7"/>
      <c r="D158" s="13"/>
      <c r="E158" s="6"/>
      <c r="F158" s="6"/>
      <c r="G158" s="14"/>
      <c r="H158" s="7"/>
      <c r="I158" s="7"/>
      <c r="J158" s="7"/>
      <c r="K158" s="7"/>
      <c r="L158" s="7"/>
    </row>
    <row r="159" spans="1:12" ht="12.75">
      <c r="A159" s="7"/>
      <c r="B159" s="7"/>
      <c r="C159" s="7"/>
      <c r="D159" s="13"/>
      <c r="E159" s="6"/>
      <c r="F159" s="6"/>
      <c r="G159" s="14"/>
      <c r="H159" s="7"/>
      <c r="I159" s="7"/>
      <c r="J159" s="7"/>
      <c r="K159" s="7"/>
      <c r="L159" s="7"/>
    </row>
    <row r="160" spans="1:12" ht="12.75">
      <c r="A160" s="7"/>
      <c r="B160" s="7"/>
      <c r="C160" s="7"/>
      <c r="D160" s="13"/>
      <c r="E160" s="6"/>
      <c r="F160" s="6"/>
      <c r="G160" s="14"/>
      <c r="H160" s="7"/>
      <c r="I160" s="7"/>
      <c r="J160" s="7"/>
      <c r="K160" s="7"/>
      <c r="L160" s="7"/>
    </row>
    <row r="161" spans="1:12" ht="12.75">
      <c r="A161" s="7"/>
      <c r="B161" s="7"/>
      <c r="C161" s="7"/>
      <c r="D161" s="13"/>
      <c r="E161" s="6"/>
      <c r="F161" s="6"/>
      <c r="G161" s="14"/>
      <c r="H161" s="7"/>
      <c r="I161" s="7"/>
      <c r="J161" s="7"/>
      <c r="K161" s="7"/>
      <c r="L161" s="7"/>
    </row>
    <row r="162" spans="1:12" ht="12.75">
      <c r="A162" s="7"/>
      <c r="B162" s="7"/>
      <c r="C162" s="7"/>
      <c r="D162" s="13"/>
      <c r="E162" s="6"/>
      <c r="F162" s="6"/>
      <c r="G162" s="14"/>
      <c r="H162" s="7"/>
      <c r="I162" s="7"/>
      <c r="J162" s="7"/>
      <c r="K162" s="7"/>
      <c r="L162" s="7"/>
    </row>
    <row r="163" spans="1:12" ht="12.75">
      <c r="A163" s="7"/>
      <c r="B163" s="7"/>
      <c r="C163" s="7"/>
      <c r="D163" s="13"/>
      <c r="E163" s="6"/>
      <c r="F163" s="6"/>
      <c r="G163" s="14"/>
      <c r="H163" s="7"/>
      <c r="I163" s="7"/>
      <c r="J163" s="7"/>
      <c r="K163" s="7"/>
      <c r="L163" s="7"/>
    </row>
    <row r="164" spans="1:12" ht="12.75">
      <c r="A164" s="7"/>
      <c r="B164" s="7"/>
      <c r="C164" s="7"/>
      <c r="D164" s="13"/>
      <c r="E164" s="6"/>
      <c r="F164" s="6"/>
      <c r="G164" s="14"/>
      <c r="H164" s="7"/>
      <c r="I164" s="7"/>
      <c r="J164" s="7"/>
      <c r="K164" s="7"/>
      <c r="L164" s="7"/>
    </row>
    <row r="165" spans="1:12" ht="12.75">
      <c r="A165" s="7"/>
      <c r="B165" s="7"/>
      <c r="C165" s="7"/>
      <c r="D165" s="13"/>
      <c r="E165" s="6"/>
      <c r="F165" s="6"/>
      <c r="G165" s="14"/>
      <c r="H165" s="7"/>
      <c r="I165" s="7"/>
      <c r="J165" s="7"/>
      <c r="K165" s="7"/>
      <c r="L165" s="7"/>
    </row>
    <row r="166" spans="1:12" ht="12.75">
      <c r="A166" s="7"/>
      <c r="B166" s="7"/>
      <c r="C166" s="7"/>
      <c r="D166" s="13"/>
      <c r="E166" s="6"/>
      <c r="F166" s="6"/>
      <c r="G166" s="14"/>
      <c r="H166" s="7"/>
      <c r="I166" s="7"/>
      <c r="J166" s="7"/>
      <c r="K166" s="7"/>
      <c r="L166" s="7"/>
    </row>
    <row r="167" spans="1:12" ht="12.75">
      <c r="A167" s="7"/>
      <c r="B167" s="7"/>
      <c r="C167" s="7"/>
      <c r="D167" s="13"/>
      <c r="E167" s="6"/>
      <c r="F167" s="6"/>
      <c r="G167" s="14"/>
      <c r="H167" s="7"/>
      <c r="I167" s="7"/>
      <c r="J167" s="7"/>
      <c r="K167" s="7"/>
      <c r="L167" s="7"/>
    </row>
    <row r="168" spans="1:12" ht="12.75">
      <c r="A168" s="7"/>
      <c r="B168" s="7"/>
      <c r="C168" s="7"/>
      <c r="D168" s="13"/>
      <c r="E168" s="6"/>
      <c r="F168" s="6"/>
      <c r="G168" s="14"/>
      <c r="H168" s="7"/>
      <c r="I168" s="7"/>
      <c r="J168" s="7"/>
      <c r="K168" s="7"/>
      <c r="L168" s="7"/>
    </row>
    <row r="169" spans="1:12" ht="12.75">
      <c r="A169" s="7"/>
      <c r="B169" s="7"/>
      <c r="C169" s="7"/>
      <c r="D169" s="13"/>
      <c r="E169" s="6"/>
      <c r="F169" s="6"/>
      <c r="G169" s="14"/>
      <c r="H169" s="7"/>
      <c r="I169" s="7"/>
      <c r="J169" s="7"/>
      <c r="K169" s="7"/>
      <c r="L169" s="7"/>
    </row>
    <row r="170" spans="1:12" ht="12.75">
      <c r="A170" s="7"/>
      <c r="B170" s="7"/>
      <c r="C170" s="7"/>
      <c r="D170" s="13"/>
      <c r="E170" s="6"/>
      <c r="F170" s="6"/>
      <c r="G170" s="14"/>
      <c r="H170" s="7"/>
      <c r="I170" s="7"/>
      <c r="J170" s="7"/>
      <c r="K170" s="7"/>
      <c r="L170" s="7"/>
    </row>
    <row r="171" spans="1:12" ht="12.75">
      <c r="A171" s="7"/>
      <c r="B171" s="7"/>
      <c r="C171" s="7"/>
      <c r="D171" s="13"/>
      <c r="E171" s="6"/>
      <c r="F171" s="6"/>
      <c r="G171" s="14"/>
      <c r="H171" s="7"/>
      <c r="I171" s="7"/>
      <c r="J171" s="7"/>
      <c r="K171" s="7"/>
      <c r="L171" s="7"/>
    </row>
    <row r="172" spans="1:12" ht="12.75">
      <c r="A172" s="7"/>
      <c r="B172" s="7"/>
      <c r="C172" s="7"/>
      <c r="D172" s="13"/>
      <c r="E172" s="6"/>
      <c r="F172" s="6"/>
      <c r="G172" s="14"/>
      <c r="H172" s="7"/>
      <c r="I172" s="7"/>
      <c r="J172" s="7"/>
      <c r="K172" s="7"/>
      <c r="L172" s="7"/>
    </row>
    <row r="173" spans="1:12" ht="12.75">
      <c r="A173" s="7"/>
      <c r="B173" s="7"/>
      <c r="C173" s="7"/>
      <c r="D173" s="13"/>
      <c r="E173" s="6"/>
      <c r="F173" s="6"/>
      <c r="G173" s="14"/>
      <c r="H173" s="7"/>
      <c r="I173" s="7"/>
      <c r="J173" s="7"/>
      <c r="K173" s="7"/>
      <c r="L173" s="7"/>
    </row>
    <row r="174" spans="1:12" ht="12.75">
      <c r="A174" s="7"/>
      <c r="B174" s="7"/>
      <c r="C174" s="7"/>
      <c r="D174" s="13"/>
      <c r="E174" s="6"/>
      <c r="F174" s="6"/>
      <c r="G174" s="14"/>
      <c r="H174" s="7"/>
      <c r="I174" s="7"/>
      <c r="J174" s="7"/>
      <c r="K174" s="7"/>
      <c r="L174" s="7"/>
    </row>
    <row r="175" spans="1:12" ht="12.75">
      <c r="A175" s="7"/>
      <c r="B175" s="7"/>
      <c r="C175" s="7"/>
      <c r="D175" s="13"/>
      <c r="E175" s="6"/>
      <c r="F175" s="6"/>
      <c r="G175" s="14"/>
      <c r="H175" s="7"/>
      <c r="I175" s="7"/>
      <c r="J175" s="7"/>
      <c r="K175" s="7"/>
      <c r="L175" s="7"/>
    </row>
    <row r="176" spans="1:12" ht="12.75">
      <c r="A176" s="7"/>
      <c r="B176" s="7"/>
      <c r="C176" s="7"/>
      <c r="D176" s="13"/>
      <c r="E176" s="6"/>
      <c r="F176" s="6"/>
      <c r="G176" s="14"/>
      <c r="H176" s="7"/>
      <c r="I176" s="7"/>
      <c r="J176" s="7"/>
      <c r="K176" s="7"/>
      <c r="L176" s="7"/>
    </row>
    <row r="177" spans="1:12" ht="12.75">
      <c r="A177" s="7"/>
      <c r="B177" s="7"/>
      <c r="C177" s="7"/>
      <c r="D177" s="13"/>
      <c r="E177" s="6"/>
      <c r="F177" s="6"/>
      <c r="G177" s="14"/>
      <c r="H177" s="7"/>
      <c r="I177" s="7"/>
      <c r="J177" s="7"/>
      <c r="K177" s="7"/>
      <c r="L177" s="7"/>
    </row>
    <row r="178" spans="1:12" ht="12.75">
      <c r="A178" s="7"/>
      <c r="B178" s="7"/>
      <c r="C178" s="7"/>
      <c r="D178" s="13"/>
      <c r="E178" s="6"/>
      <c r="F178" s="6"/>
      <c r="G178" s="14"/>
      <c r="H178" s="7"/>
      <c r="I178" s="7"/>
      <c r="J178" s="7"/>
      <c r="K178" s="7"/>
      <c r="L178" s="7"/>
    </row>
    <row r="179" spans="1:12" ht="12.75">
      <c r="A179" s="7"/>
      <c r="B179" s="7"/>
      <c r="C179" s="7"/>
      <c r="D179" s="13"/>
      <c r="E179" s="6"/>
      <c r="F179" s="6"/>
      <c r="G179" s="14"/>
      <c r="H179" s="7"/>
      <c r="I179" s="7"/>
      <c r="J179" s="7"/>
      <c r="K179" s="7"/>
      <c r="L179" s="7"/>
    </row>
    <row r="180" spans="1:12" ht="12.75">
      <c r="A180" s="7"/>
      <c r="B180" s="7"/>
      <c r="C180" s="7"/>
      <c r="D180" s="13"/>
      <c r="E180" s="6"/>
      <c r="F180" s="6"/>
      <c r="G180" s="14"/>
      <c r="H180" s="7"/>
      <c r="I180" s="7"/>
      <c r="J180" s="7"/>
      <c r="K180" s="7"/>
      <c r="L180" s="7"/>
    </row>
    <row r="181" spans="1:12" ht="12.75">
      <c r="A181" s="7"/>
      <c r="B181" s="7"/>
      <c r="C181" s="7"/>
      <c r="D181" s="13"/>
      <c r="E181" s="6"/>
      <c r="F181" s="6"/>
      <c r="G181" s="14"/>
      <c r="H181" s="7"/>
      <c r="I181" s="7"/>
      <c r="J181" s="7"/>
      <c r="K181" s="7"/>
      <c r="L181" s="7"/>
    </row>
    <row r="182" spans="1:12" ht="12.75">
      <c r="A182" s="7"/>
      <c r="B182" s="7"/>
      <c r="C182" s="7"/>
      <c r="D182" s="13"/>
      <c r="E182" s="6"/>
      <c r="F182" s="6"/>
      <c r="G182" s="14"/>
      <c r="H182" s="7"/>
      <c r="I182" s="7"/>
      <c r="J182" s="7"/>
      <c r="K182" s="7"/>
      <c r="L182" s="7"/>
    </row>
    <row r="183" spans="1:12" ht="12.75">
      <c r="A183" s="7"/>
      <c r="B183" s="7"/>
      <c r="C183" s="7"/>
      <c r="D183" s="13"/>
      <c r="E183" s="6"/>
      <c r="F183" s="6"/>
      <c r="G183" s="14"/>
      <c r="H183" s="7"/>
      <c r="I183" s="7"/>
      <c r="J183" s="7"/>
      <c r="K183" s="7"/>
      <c r="L183" s="7"/>
    </row>
    <row r="184" spans="1:12" ht="12.75">
      <c r="A184" s="7"/>
      <c r="B184" s="7"/>
      <c r="C184" s="7"/>
      <c r="D184" s="13"/>
      <c r="E184" s="6"/>
      <c r="F184" s="6"/>
      <c r="G184" s="14"/>
      <c r="H184" s="7"/>
      <c r="I184" s="7"/>
      <c r="J184" s="7"/>
      <c r="K184" s="7"/>
      <c r="L184" s="7"/>
    </row>
    <row r="185" spans="1:12" ht="12.75">
      <c r="A185" s="7"/>
      <c r="B185" s="7"/>
      <c r="C185" s="7"/>
      <c r="D185" s="13"/>
      <c r="E185" s="6"/>
      <c r="F185" s="6"/>
      <c r="G185" s="14"/>
      <c r="H185" s="7"/>
      <c r="I185" s="7"/>
      <c r="J185" s="7"/>
      <c r="K185" s="7"/>
      <c r="L185" s="7"/>
    </row>
    <row r="186" spans="1:12" ht="12.75">
      <c r="A186" s="7"/>
      <c r="B186" s="7"/>
      <c r="C186" s="7"/>
      <c r="D186" s="13"/>
      <c r="E186" s="6"/>
      <c r="F186" s="6"/>
      <c r="G186" s="14"/>
      <c r="H186" s="7"/>
      <c r="I186" s="7"/>
      <c r="J186" s="7"/>
      <c r="K186" s="7"/>
      <c r="L186" s="7"/>
    </row>
    <row r="187" spans="1:12" ht="12.75">
      <c r="A187" s="7"/>
      <c r="B187" s="7"/>
      <c r="C187" s="7"/>
      <c r="D187" s="13"/>
      <c r="E187" s="6"/>
      <c r="F187" s="6"/>
      <c r="G187" s="14"/>
      <c r="H187" s="7"/>
      <c r="I187" s="7"/>
      <c r="J187" s="7"/>
      <c r="K187" s="7"/>
      <c r="L187" s="7"/>
    </row>
    <row r="188" spans="1:12" ht="12.75">
      <c r="A188" s="7"/>
      <c r="B188" s="7"/>
      <c r="C188" s="7"/>
      <c r="D188" s="13"/>
      <c r="E188" s="6"/>
      <c r="F188" s="6"/>
      <c r="G188" s="14"/>
      <c r="H188" s="7"/>
      <c r="I188" s="7"/>
      <c r="J188" s="7"/>
      <c r="K188" s="7"/>
      <c r="L188" s="7"/>
    </row>
    <row r="189" spans="1:12" ht="12.75">
      <c r="A189" s="7"/>
      <c r="B189" s="7"/>
      <c r="C189" s="7"/>
      <c r="D189" s="13"/>
      <c r="E189" s="6"/>
      <c r="F189" s="6"/>
      <c r="G189" s="14"/>
      <c r="H189" s="7"/>
      <c r="I189" s="7"/>
      <c r="J189" s="7"/>
      <c r="K189" s="7"/>
      <c r="L189" s="7"/>
    </row>
    <row r="190" spans="1:12" ht="12.75">
      <c r="A190" s="7"/>
      <c r="B190" s="7"/>
      <c r="C190" s="7"/>
      <c r="D190" s="13"/>
      <c r="E190" s="6"/>
      <c r="F190" s="6"/>
      <c r="G190" s="14"/>
      <c r="H190" s="7"/>
      <c r="I190" s="7"/>
      <c r="J190" s="7"/>
      <c r="K190" s="7"/>
      <c r="L190" s="7"/>
    </row>
    <row r="191" spans="1:12" ht="12.75">
      <c r="A191" s="7"/>
      <c r="B191" s="7"/>
      <c r="C191" s="7"/>
      <c r="D191" s="13"/>
      <c r="E191" s="6"/>
      <c r="F191" s="6"/>
      <c r="G191" s="14"/>
      <c r="H191" s="7"/>
      <c r="I191" s="7"/>
      <c r="J191" s="7"/>
      <c r="K191" s="7"/>
      <c r="L191" s="7"/>
    </row>
    <row r="192" spans="1:12" ht="12.75">
      <c r="A192" s="7"/>
      <c r="B192" s="7"/>
      <c r="C192" s="7"/>
      <c r="D192" s="13"/>
      <c r="E192" s="6"/>
      <c r="F192" s="6"/>
      <c r="G192" s="14"/>
      <c r="H192" s="7"/>
      <c r="I192" s="7"/>
      <c r="J192" s="7"/>
      <c r="K192" s="7"/>
      <c r="L192" s="7"/>
    </row>
    <row r="193" spans="1:12" ht="12.75">
      <c r="A193" s="7"/>
      <c r="B193" s="7"/>
      <c r="C193" s="7"/>
      <c r="D193" s="13"/>
      <c r="E193" s="6"/>
      <c r="F193" s="6"/>
      <c r="G193" s="14"/>
      <c r="H193" s="7"/>
      <c r="I193" s="7"/>
      <c r="J193" s="7"/>
      <c r="K193" s="7"/>
      <c r="L193" s="7"/>
    </row>
    <row r="194" spans="1:12" ht="12.75">
      <c r="A194" s="7"/>
      <c r="B194" s="7"/>
      <c r="C194" s="7"/>
      <c r="D194" s="13"/>
      <c r="E194" s="6"/>
      <c r="F194" s="6"/>
      <c r="G194" s="14"/>
      <c r="H194" s="7"/>
      <c r="I194" s="7"/>
      <c r="J194" s="7"/>
      <c r="K194" s="7"/>
      <c r="L194" s="7"/>
    </row>
    <row r="195" spans="1:12" ht="12.75">
      <c r="A195" s="7"/>
      <c r="B195" s="7"/>
      <c r="C195" s="7"/>
      <c r="D195" s="13"/>
      <c r="E195" s="6"/>
      <c r="F195" s="6"/>
      <c r="G195" s="14"/>
      <c r="H195" s="7"/>
      <c r="I195" s="7"/>
      <c r="J195" s="7"/>
      <c r="K195" s="7"/>
      <c r="L195" s="7"/>
    </row>
    <row r="196" spans="1:12" ht="12.75">
      <c r="A196" s="7"/>
      <c r="B196" s="7"/>
      <c r="C196" s="7"/>
      <c r="D196" s="13"/>
      <c r="E196" s="6"/>
      <c r="F196" s="6"/>
      <c r="G196" s="14"/>
      <c r="H196" s="7"/>
      <c r="I196" s="7"/>
      <c r="J196" s="7"/>
      <c r="K196" s="7"/>
      <c r="L196" s="7"/>
    </row>
    <row r="197" spans="1:12" ht="12.75">
      <c r="A197" s="7"/>
      <c r="B197" s="7"/>
      <c r="C197" s="7"/>
      <c r="D197" s="13"/>
      <c r="E197" s="6"/>
      <c r="F197" s="6"/>
      <c r="G197" s="14"/>
      <c r="H197" s="7"/>
      <c r="I197" s="7"/>
      <c r="J197" s="7"/>
      <c r="K197" s="7"/>
      <c r="L197" s="7"/>
    </row>
    <row r="198" spans="1:12" ht="12.75">
      <c r="A198" s="7"/>
      <c r="B198" s="7"/>
      <c r="C198" s="7"/>
      <c r="D198" s="13"/>
      <c r="E198" s="6"/>
      <c r="F198" s="6"/>
      <c r="G198" s="14"/>
      <c r="H198" s="7"/>
      <c r="I198" s="7"/>
      <c r="J198" s="7"/>
      <c r="K198" s="7"/>
      <c r="L198" s="7"/>
    </row>
    <row r="199" spans="1:12" ht="12.75">
      <c r="A199" s="7"/>
      <c r="B199" s="7"/>
      <c r="C199" s="7"/>
      <c r="D199" s="13"/>
      <c r="E199" s="6"/>
      <c r="F199" s="6"/>
      <c r="G199" s="14"/>
      <c r="H199" s="7"/>
      <c r="I199" s="7"/>
      <c r="J199" s="7"/>
      <c r="K199" s="7"/>
      <c r="L199" s="7"/>
    </row>
    <row r="200" spans="1:12" ht="12.75">
      <c r="A200" s="7"/>
      <c r="B200" s="7"/>
      <c r="C200" s="7"/>
      <c r="D200" s="13"/>
      <c r="E200" s="6"/>
      <c r="F200" s="6"/>
      <c r="G200" s="14"/>
      <c r="H200" s="7"/>
      <c r="I200" s="7"/>
      <c r="J200" s="7"/>
      <c r="K200" s="7"/>
      <c r="L200" s="7"/>
    </row>
    <row r="201" spans="1:12" ht="12.75">
      <c r="A201" s="7"/>
      <c r="B201" s="7"/>
      <c r="C201" s="7"/>
      <c r="D201" s="13"/>
      <c r="E201" s="6"/>
      <c r="F201" s="6"/>
      <c r="G201" s="14"/>
      <c r="H201" s="7"/>
      <c r="I201" s="7"/>
      <c r="J201" s="7"/>
      <c r="K201" s="7"/>
      <c r="L201" s="7"/>
    </row>
    <row r="202" spans="1:12" ht="12.75">
      <c r="A202" s="7"/>
      <c r="B202" s="7"/>
      <c r="C202" s="7"/>
      <c r="D202" s="13"/>
      <c r="E202" s="6"/>
      <c r="F202" s="6"/>
      <c r="G202" s="14"/>
      <c r="H202" s="7"/>
      <c r="I202" s="7"/>
      <c r="J202" s="7"/>
      <c r="K202" s="7"/>
      <c r="L202" s="7"/>
    </row>
    <row r="203" spans="1:12" ht="12.75">
      <c r="A203" s="7"/>
      <c r="B203" s="7"/>
      <c r="C203" s="7"/>
      <c r="D203" s="13"/>
      <c r="E203" s="6"/>
      <c r="F203" s="6"/>
      <c r="G203" s="14"/>
      <c r="H203" s="7"/>
      <c r="I203" s="7"/>
      <c r="J203" s="7"/>
      <c r="K203" s="7"/>
      <c r="L203" s="7"/>
    </row>
    <row r="204" spans="1:12" ht="12.75">
      <c r="A204" s="7"/>
      <c r="B204" s="7"/>
      <c r="C204" s="7"/>
      <c r="D204" s="13"/>
      <c r="E204" s="6"/>
      <c r="F204" s="6"/>
      <c r="G204" s="14"/>
      <c r="H204" s="7"/>
      <c r="I204" s="7"/>
      <c r="J204" s="7"/>
      <c r="K204" s="7"/>
      <c r="L204" s="7"/>
    </row>
    <row r="205" spans="1:12" ht="12.75">
      <c r="A205" s="7"/>
      <c r="B205" s="7"/>
      <c r="C205" s="7"/>
      <c r="D205" s="13"/>
      <c r="E205" s="6"/>
      <c r="F205" s="6"/>
      <c r="G205" s="14"/>
      <c r="H205" s="7"/>
      <c r="I205" s="7"/>
      <c r="J205" s="7"/>
      <c r="K205" s="7"/>
      <c r="L205" s="7"/>
    </row>
    <row r="206" spans="1:12" ht="12.75">
      <c r="A206" s="7"/>
      <c r="B206" s="7"/>
      <c r="C206" s="7"/>
      <c r="D206" s="13"/>
      <c r="E206" s="6"/>
      <c r="F206" s="6"/>
      <c r="G206" s="14"/>
      <c r="H206" s="7"/>
      <c r="I206" s="7"/>
      <c r="J206" s="7"/>
      <c r="K206" s="7"/>
      <c r="L206" s="7"/>
    </row>
    <row r="207" spans="1:12" ht="12.75">
      <c r="A207" s="7"/>
      <c r="B207" s="7"/>
      <c r="C207" s="7"/>
      <c r="D207" s="13"/>
      <c r="E207" s="6"/>
      <c r="F207" s="6"/>
      <c r="G207" s="14"/>
      <c r="H207" s="7"/>
      <c r="I207" s="7"/>
      <c r="J207" s="7"/>
      <c r="K207" s="7"/>
      <c r="L207" s="7"/>
    </row>
    <row r="208" spans="1:12" ht="12.75">
      <c r="A208" s="7"/>
      <c r="B208" s="7"/>
      <c r="C208" s="7"/>
      <c r="D208" s="13"/>
      <c r="E208" s="6"/>
      <c r="F208" s="6"/>
      <c r="G208" s="14"/>
      <c r="H208" s="7"/>
      <c r="I208" s="7"/>
      <c r="J208" s="7"/>
      <c r="K208" s="7"/>
      <c r="L208" s="7"/>
    </row>
    <row r="209" spans="1:12" ht="12.75">
      <c r="A209" s="7"/>
      <c r="B209" s="7"/>
      <c r="C209" s="7"/>
      <c r="D209" s="13"/>
      <c r="E209" s="6"/>
      <c r="F209" s="6"/>
      <c r="G209" s="14"/>
      <c r="H209" s="7"/>
      <c r="I209" s="7"/>
      <c r="J209" s="7"/>
      <c r="K209" s="7"/>
      <c r="L209" s="7"/>
    </row>
    <row r="210" spans="1:12" ht="12.75">
      <c r="A210" s="7"/>
      <c r="B210" s="7"/>
      <c r="C210" s="7"/>
      <c r="D210" s="13"/>
      <c r="E210" s="6"/>
      <c r="F210" s="6"/>
      <c r="G210" s="14"/>
      <c r="H210" s="7"/>
      <c r="I210" s="7"/>
      <c r="J210" s="7"/>
      <c r="K210" s="7"/>
      <c r="L210" s="7"/>
    </row>
    <row r="211" spans="1:12" ht="12.75">
      <c r="A211" s="7"/>
      <c r="B211" s="7"/>
      <c r="C211" s="7"/>
      <c r="D211" s="13"/>
      <c r="E211" s="6"/>
      <c r="F211" s="6"/>
      <c r="G211" s="14"/>
      <c r="H211" s="7"/>
      <c r="I211" s="7"/>
      <c r="J211" s="7"/>
      <c r="K211" s="7"/>
      <c r="L211" s="7"/>
    </row>
    <row r="212" spans="1:12" ht="12.75">
      <c r="A212" s="7"/>
      <c r="B212" s="7"/>
      <c r="C212" s="7"/>
      <c r="D212" s="13"/>
      <c r="E212" s="6"/>
      <c r="F212" s="6"/>
      <c r="G212" s="14"/>
      <c r="H212" s="7"/>
      <c r="I212" s="7"/>
      <c r="J212" s="7"/>
      <c r="K212" s="7"/>
      <c r="L212" s="7"/>
    </row>
    <row r="213" spans="1:12" ht="12.75">
      <c r="A213" s="7"/>
      <c r="B213" s="7"/>
      <c r="C213" s="7"/>
      <c r="D213" s="13"/>
      <c r="E213" s="6"/>
      <c r="F213" s="6"/>
      <c r="G213" s="14"/>
      <c r="H213" s="7"/>
      <c r="I213" s="7"/>
      <c r="J213" s="7"/>
      <c r="K213" s="7"/>
      <c r="L213" s="7"/>
    </row>
    <row r="214" spans="1:12" ht="12.75">
      <c r="A214" s="7"/>
      <c r="B214" s="7"/>
      <c r="C214" s="7"/>
      <c r="D214" s="13"/>
      <c r="E214" s="6"/>
      <c r="F214" s="6"/>
      <c r="G214" s="14"/>
      <c r="H214" s="7"/>
      <c r="I214" s="7"/>
      <c r="J214" s="7"/>
      <c r="K214" s="7"/>
      <c r="L214" s="7"/>
    </row>
    <row r="215" spans="1:12" ht="12.75">
      <c r="A215" s="7"/>
      <c r="B215" s="7"/>
      <c r="C215" s="7"/>
      <c r="D215" s="13"/>
      <c r="E215" s="6"/>
      <c r="F215" s="6"/>
      <c r="G215" s="14"/>
      <c r="H215" s="7"/>
      <c r="I215" s="7"/>
      <c r="J215" s="7"/>
      <c r="K215" s="7"/>
      <c r="L215" s="7"/>
    </row>
    <row r="216" spans="1:12" ht="12.75">
      <c r="A216" s="7"/>
      <c r="B216" s="7"/>
      <c r="C216" s="7"/>
      <c r="D216" s="13"/>
      <c r="E216" s="6"/>
      <c r="F216" s="6"/>
      <c r="G216" s="14"/>
      <c r="H216" s="7"/>
      <c r="I216" s="7"/>
      <c r="J216" s="7"/>
      <c r="K216" s="7"/>
      <c r="L216" s="7"/>
    </row>
    <row r="217" spans="1:12" ht="12.75">
      <c r="A217" s="7"/>
      <c r="B217" s="7"/>
      <c r="C217" s="7"/>
      <c r="D217" s="13"/>
      <c r="E217" s="6"/>
      <c r="F217" s="6"/>
      <c r="G217" s="14"/>
      <c r="H217" s="7"/>
      <c r="I217" s="7"/>
      <c r="J217" s="7"/>
      <c r="K217" s="7"/>
      <c r="L217" s="7"/>
    </row>
    <row r="218" spans="1:12" ht="12.75">
      <c r="A218" s="7"/>
      <c r="B218" s="7"/>
      <c r="C218" s="7"/>
      <c r="D218" s="13"/>
      <c r="E218" s="6"/>
      <c r="F218" s="6"/>
      <c r="G218" s="14"/>
      <c r="H218" s="7"/>
      <c r="I218" s="7"/>
      <c r="J218" s="7"/>
      <c r="K218" s="7"/>
      <c r="L218" s="7"/>
    </row>
    <row r="219" spans="1:12" ht="12.75">
      <c r="A219" s="7"/>
      <c r="B219" s="7"/>
      <c r="C219" s="7"/>
      <c r="D219" s="13"/>
      <c r="E219" s="6"/>
      <c r="F219" s="6"/>
      <c r="G219" s="14"/>
      <c r="H219" s="7"/>
      <c r="I219" s="7"/>
      <c r="J219" s="7"/>
      <c r="K219" s="7"/>
      <c r="L219" s="7"/>
    </row>
    <row r="220" spans="1:12" ht="12.75">
      <c r="A220" s="7"/>
      <c r="B220" s="7"/>
      <c r="C220" s="7"/>
      <c r="D220" s="13"/>
      <c r="E220" s="6"/>
      <c r="F220" s="6"/>
      <c r="G220" s="14"/>
      <c r="H220" s="7"/>
      <c r="I220" s="7"/>
      <c r="J220" s="7"/>
      <c r="K220" s="7"/>
      <c r="L220" s="7"/>
    </row>
    <row r="221" spans="1:12" ht="12.75">
      <c r="A221" s="7"/>
      <c r="B221" s="7"/>
      <c r="C221" s="7"/>
      <c r="D221" s="13"/>
      <c r="E221" s="6"/>
      <c r="F221" s="6"/>
      <c r="G221" s="14"/>
      <c r="H221" s="7"/>
      <c r="I221" s="7"/>
      <c r="J221" s="7"/>
      <c r="K221" s="7"/>
      <c r="L221" s="7"/>
    </row>
    <row r="222" spans="1:12" ht="12.75">
      <c r="A222" s="7"/>
      <c r="B222" s="7"/>
      <c r="C222" s="7"/>
      <c r="D222" s="13"/>
      <c r="E222" s="6"/>
      <c r="F222" s="6"/>
      <c r="G222" s="14"/>
      <c r="H222" s="7"/>
      <c r="I222" s="7"/>
      <c r="J222" s="7"/>
      <c r="K222" s="7"/>
      <c r="L222" s="7"/>
    </row>
    <row r="223" spans="1:12" ht="12.75">
      <c r="A223" s="7"/>
      <c r="B223" s="7"/>
      <c r="C223" s="7"/>
      <c r="D223" s="13"/>
      <c r="E223" s="6"/>
      <c r="F223" s="6"/>
      <c r="G223" s="14"/>
      <c r="H223" s="7"/>
      <c r="I223" s="7"/>
      <c r="J223" s="7"/>
      <c r="K223" s="7"/>
      <c r="L223" s="7"/>
    </row>
    <row r="224" spans="1:12" ht="12.75">
      <c r="A224" s="7"/>
      <c r="B224" s="7"/>
      <c r="C224" s="7"/>
      <c r="D224" s="13"/>
      <c r="E224" s="6"/>
      <c r="F224" s="6"/>
      <c r="G224" s="14"/>
      <c r="H224" s="7"/>
      <c r="I224" s="7"/>
      <c r="J224" s="7"/>
      <c r="K224" s="7"/>
      <c r="L224" s="7"/>
    </row>
    <row r="225" spans="1:12" ht="12.75">
      <c r="A225" s="7"/>
      <c r="B225" s="7"/>
      <c r="C225" s="7"/>
      <c r="D225" s="13"/>
      <c r="E225" s="6"/>
      <c r="F225" s="6"/>
      <c r="G225" s="14"/>
      <c r="H225" s="7"/>
      <c r="I225" s="7"/>
      <c r="J225" s="7"/>
      <c r="K225" s="7"/>
      <c r="L225" s="7"/>
    </row>
    <row r="226" spans="1:12" ht="12.75">
      <c r="A226" s="7"/>
      <c r="B226" s="7"/>
      <c r="C226" s="7"/>
      <c r="D226" s="13"/>
      <c r="E226" s="6"/>
      <c r="F226" s="6"/>
      <c r="G226" s="14"/>
      <c r="H226" s="7"/>
      <c r="I226" s="7"/>
      <c r="J226" s="7"/>
      <c r="K226" s="7"/>
      <c r="L226" s="7"/>
    </row>
    <row r="227" spans="1:12" ht="12.75">
      <c r="A227" s="7"/>
      <c r="B227" s="7"/>
      <c r="C227" s="7"/>
      <c r="D227" s="13"/>
      <c r="E227" s="6"/>
      <c r="F227" s="6"/>
      <c r="G227" s="14"/>
      <c r="H227" s="7"/>
      <c r="I227" s="7"/>
      <c r="J227" s="7"/>
      <c r="K227" s="7"/>
      <c r="L227" s="7"/>
    </row>
    <row r="228" spans="1:12" ht="12.75">
      <c r="A228" s="7"/>
      <c r="B228" s="7"/>
      <c r="C228" s="7"/>
      <c r="D228" s="13"/>
      <c r="E228" s="6"/>
      <c r="F228" s="6"/>
      <c r="G228" s="14"/>
      <c r="H228" s="7"/>
      <c r="I228" s="7"/>
      <c r="J228" s="7"/>
      <c r="K228" s="7"/>
      <c r="L228" s="7"/>
    </row>
    <row r="229" spans="1:12" ht="12.75">
      <c r="A229" s="7"/>
      <c r="B229" s="7"/>
      <c r="C229" s="7"/>
      <c r="D229" s="13"/>
      <c r="E229" s="6"/>
      <c r="F229" s="6"/>
      <c r="G229" s="14"/>
      <c r="H229" s="7"/>
      <c r="I229" s="7"/>
      <c r="J229" s="7"/>
      <c r="K229" s="7"/>
      <c r="L229" s="7"/>
    </row>
    <row r="230" spans="1:12" ht="12.75">
      <c r="A230" s="7"/>
      <c r="B230" s="7"/>
      <c r="C230" s="7"/>
      <c r="D230" s="13"/>
      <c r="E230" s="6"/>
      <c r="F230" s="6"/>
      <c r="G230" s="14"/>
      <c r="H230" s="7"/>
      <c r="I230" s="7"/>
      <c r="J230" s="7"/>
      <c r="K230" s="7"/>
      <c r="L230" s="7"/>
    </row>
    <row r="231" spans="1:12" ht="12.75">
      <c r="A231" s="7"/>
      <c r="B231" s="7"/>
      <c r="C231" s="7"/>
      <c r="D231" s="13"/>
      <c r="E231" s="6"/>
      <c r="F231" s="6"/>
      <c r="G231" s="14"/>
      <c r="H231" s="7"/>
      <c r="I231" s="7"/>
      <c r="J231" s="7"/>
      <c r="K231" s="7"/>
      <c r="L231" s="7"/>
    </row>
    <row r="232" spans="1:12" ht="12.75">
      <c r="A232" s="7"/>
      <c r="B232" s="7"/>
      <c r="C232" s="7"/>
      <c r="D232" s="13"/>
      <c r="E232" s="6"/>
      <c r="F232" s="6"/>
      <c r="G232" s="14"/>
      <c r="H232" s="7"/>
      <c r="I232" s="7"/>
      <c r="J232" s="7"/>
      <c r="K232" s="7"/>
      <c r="L232" s="7"/>
    </row>
    <row r="233" spans="1:12" ht="12.75">
      <c r="A233" s="7"/>
      <c r="B233" s="7"/>
      <c r="C233" s="7"/>
      <c r="D233" s="13"/>
      <c r="E233" s="6"/>
      <c r="F233" s="6"/>
      <c r="G233" s="14"/>
      <c r="H233" s="7"/>
      <c r="I233" s="7"/>
      <c r="J233" s="7"/>
      <c r="K233" s="7"/>
      <c r="L233" s="7"/>
    </row>
    <row r="234" spans="1:12" ht="12.75">
      <c r="A234" s="7"/>
      <c r="B234" s="7"/>
      <c r="C234" s="7"/>
      <c r="D234" s="13"/>
      <c r="E234" s="6"/>
      <c r="F234" s="6"/>
      <c r="G234" s="14"/>
      <c r="H234" s="7"/>
      <c r="I234" s="7"/>
      <c r="J234" s="7"/>
      <c r="K234" s="7"/>
      <c r="L234" s="7"/>
    </row>
    <row r="235" spans="1:12" ht="12.75">
      <c r="A235" s="7"/>
      <c r="B235" s="7"/>
      <c r="C235" s="7"/>
      <c r="D235" s="13"/>
      <c r="E235" s="6"/>
      <c r="F235" s="6"/>
      <c r="G235" s="14"/>
      <c r="H235" s="7"/>
      <c r="I235" s="7"/>
      <c r="J235" s="7"/>
      <c r="K235" s="7"/>
      <c r="L235" s="7"/>
    </row>
    <row r="236" spans="1:12" ht="12.75">
      <c r="A236" s="7"/>
      <c r="B236" s="7"/>
      <c r="C236" s="7"/>
      <c r="D236" s="13"/>
      <c r="E236" s="6"/>
      <c r="F236" s="6"/>
      <c r="G236" s="14"/>
      <c r="H236" s="7"/>
      <c r="I236" s="7"/>
      <c r="J236" s="7"/>
      <c r="K236" s="7"/>
      <c r="L236" s="7"/>
    </row>
    <row r="237" spans="1:12" ht="12.75">
      <c r="A237" s="7"/>
      <c r="B237" s="7"/>
      <c r="C237" s="7"/>
      <c r="D237" s="13"/>
      <c r="E237" s="6"/>
      <c r="F237" s="6"/>
      <c r="G237" s="14"/>
      <c r="H237" s="7"/>
      <c r="I237" s="7"/>
      <c r="J237" s="7"/>
      <c r="K237" s="7"/>
      <c r="L237" s="7"/>
    </row>
    <row r="238" spans="1:12" ht="12.75">
      <c r="A238" s="7"/>
      <c r="B238" s="7"/>
      <c r="C238" s="7"/>
      <c r="D238" s="13"/>
      <c r="E238" s="6"/>
      <c r="F238" s="6"/>
      <c r="G238" s="14"/>
      <c r="H238" s="7"/>
      <c r="I238" s="7"/>
      <c r="J238" s="7"/>
      <c r="K238" s="7"/>
      <c r="L238" s="7"/>
    </row>
    <row r="239" spans="1:12" ht="12.75">
      <c r="A239" s="7"/>
      <c r="B239" s="7"/>
      <c r="C239" s="7"/>
      <c r="D239" s="13"/>
      <c r="E239" s="6"/>
      <c r="F239" s="6"/>
      <c r="G239" s="14"/>
      <c r="H239" s="7"/>
      <c r="I239" s="7"/>
      <c r="J239" s="7"/>
      <c r="K239" s="7"/>
      <c r="L239" s="7"/>
    </row>
    <row r="240" spans="1:12" ht="12.75">
      <c r="A240" s="7"/>
      <c r="B240" s="7"/>
      <c r="C240" s="7"/>
      <c r="D240" s="13"/>
      <c r="E240" s="6"/>
      <c r="F240" s="6"/>
      <c r="G240" s="14"/>
      <c r="H240" s="7"/>
      <c r="I240" s="7"/>
      <c r="J240" s="7"/>
      <c r="K240" s="7"/>
      <c r="L240" s="7"/>
    </row>
    <row r="241" spans="1:12" ht="12.75">
      <c r="A241" s="7"/>
      <c r="B241" s="7"/>
      <c r="C241" s="7"/>
      <c r="D241" s="13"/>
      <c r="E241" s="6"/>
      <c r="F241" s="6"/>
      <c r="G241" s="14"/>
      <c r="H241" s="7"/>
      <c r="I241" s="7"/>
      <c r="J241" s="7"/>
      <c r="K241" s="7"/>
      <c r="L241" s="7"/>
    </row>
    <row r="242" spans="1:12" ht="12.75">
      <c r="A242" s="7"/>
      <c r="B242" s="7"/>
      <c r="C242" s="7"/>
      <c r="D242" s="13"/>
      <c r="E242" s="6"/>
      <c r="F242" s="6"/>
      <c r="G242" s="14"/>
      <c r="H242" s="7"/>
      <c r="I242" s="7"/>
      <c r="J242" s="7"/>
      <c r="K242" s="7"/>
      <c r="L242" s="7"/>
    </row>
    <row r="243" spans="1:12" ht="12.75">
      <c r="A243" s="7"/>
      <c r="B243" s="7"/>
      <c r="C243" s="7"/>
      <c r="D243" s="13"/>
      <c r="E243" s="6"/>
      <c r="F243" s="6"/>
      <c r="G243" s="14"/>
      <c r="H243" s="7"/>
      <c r="I243" s="7"/>
      <c r="J243" s="7"/>
      <c r="K243" s="7"/>
      <c r="L243" s="7"/>
    </row>
    <row r="244" spans="1:12" ht="12.75">
      <c r="A244" s="7"/>
      <c r="B244" s="7"/>
      <c r="C244" s="7"/>
      <c r="D244" s="13"/>
      <c r="E244" s="6"/>
      <c r="F244" s="6"/>
      <c r="G244" s="14"/>
      <c r="H244" s="7"/>
      <c r="I244" s="7"/>
      <c r="J244" s="7"/>
      <c r="K244" s="7"/>
      <c r="L244" s="7"/>
    </row>
    <row r="245" spans="1:12" ht="12.75">
      <c r="A245" s="7"/>
      <c r="B245" s="7"/>
      <c r="C245" s="7"/>
      <c r="D245" s="13"/>
      <c r="E245" s="6"/>
      <c r="F245" s="6"/>
      <c r="G245" s="14"/>
      <c r="H245" s="7"/>
      <c r="I245" s="7"/>
      <c r="J245" s="7"/>
      <c r="K245" s="7"/>
      <c r="L245" s="7"/>
    </row>
    <row r="246" spans="1:12" ht="12.75">
      <c r="A246" s="7"/>
      <c r="B246" s="7"/>
      <c r="C246" s="7"/>
      <c r="D246" s="13"/>
      <c r="E246" s="6"/>
      <c r="F246" s="6"/>
      <c r="G246" s="14"/>
      <c r="H246" s="7"/>
      <c r="I246" s="7"/>
      <c r="J246" s="7"/>
      <c r="K246" s="7"/>
      <c r="L246" s="7"/>
    </row>
    <row r="247" spans="1:12" ht="12.75">
      <c r="A247" s="7"/>
      <c r="B247" s="7"/>
      <c r="C247" s="7"/>
      <c r="D247" s="13"/>
      <c r="E247" s="6"/>
      <c r="F247" s="6"/>
      <c r="G247" s="14"/>
      <c r="H247" s="7"/>
      <c r="I247" s="7"/>
      <c r="J247" s="7"/>
      <c r="K247" s="7"/>
      <c r="L247" s="7"/>
    </row>
    <row r="248" spans="1:12" ht="12.75">
      <c r="A248" s="7"/>
      <c r="B248" s="7"/>
      <c r="C248" s="7"/>
      <c r="D248" s="13"/>
      <c r="E248" s="6"/>
      <c r="F248" s="6"/>
      <c r="G248" s="14"/>
      <c r="H248" s="7"/>
      <c r="I248" s="7"/>
      <c r="J248" s="7"/>
      <c r="K248" s="7"/>
      <c r="L248" s="7"/>
    </row>
    <row r="249" spans="1:12" ht="12.75">
      <c r="A249" s="7"/>
      <c r="B249" s="7"/>
      <c r="C249" s="7"/>
      <c r="D249" s="13"/>
      <c r="E249" s="6"/>
      <c r="F249" s="6"/>
      <c r="G249" s="14"/>
      <c r="H249" s="7"/>
      <c r="I249" s="7"/>
      <c r="J249" s="7"/>
      <c r="K249" s="7"/>
      <c r="L249" s="7"/>
    </row>
    <row r="250" spans="1:12" ht="12.75">
      <c r="A250" s="7"/>
      <c r="B250" s="7"/>
      <c r="C250" s="7"/>
      <c r="D250" s="13"/>
      <c r="E250" s="6"/>
      <c r="F250" s="6"/>
      <c r="G250" s="14"/>
      <c r="H250" s="7"/>
      <c r="I250" s="7"/>
      <c r="J250" s="7"/>
      <c r="K250" s="7"/>
      <c r="L250" s="7"/>
    </row>
    <row r="251" spans="1:12" ht="12.75">
      <c r="A251" s="7"/>
      <c r="B251" s="7"/>
      <c r="C251" s="7"/>
      <c r="D251" s="13"/>
      <c r="E251" s="6"/>
      <c r="F251" s="6"/>
      <c r="G251" s="14"/>
      <c r="H251" s="7"/>
      <c r="I251" s="7"/>
      <c r="J251" s="7"/>
      <c r="K251" s="7"/>
      <c r="L251" s="7"/>
    </row>
    <row r="252" spans="1:12" ht="12.75">
      <c r="A252" s="7"/>
      <c r="B252" s="7"/>
      <c r="C252" s="7"/>
      <c r="D252" s="13"/>
      <c r="E252" s="6"/>
      <c r="F252" s="6"/>
      <c r="G252" s="14"/>
      <c r="H252" s="7"/>
      <c r="I252" s="7"/>
      <c r="J252" s="7"/>
      <c r="K252" s="7"/>
      <c r="L252" s="7"/>
    </row>
    <row r="253" spans="1:12" ht="12.75">
      <c r="A253" s="7"/>
      <c r="B253" s="7"/>
      <c r="C253" s="7"/>
      <c r="D253" s="13"/>
      <c r="E253" s="6"/>
      <c r="F253" s="6"/>
      <c r="G253" s="14"/>
      <c r="H253" s="7"/>
      <c r="I253" s="7"/>
      <c r="J253" s="7"/>
      <c r="K253" s="7"/>
      <c r="L253" s="7"/>
    </row>
    <row r="254" spans="1:12" ht="12.75">
      <c r="A254" s="7"/>
      <c r="B254" s="7"/>
      <c r="C254" s="7"/>
      <c r="D254" s="13"/>
      <c r="E254" s="6"/>
      <c r="F254" s="6"/>
      <c r="G254" s="14"/>
      <c r="H254" s="7"/>
      <c r="I254" s="7"/>
      <c r="J254" s="7"/>
      <c r="K254" s="7"/>
      <c r="L254" s="7"/>
    </row>
    <row r="255" spans="1:12" ht="12.75">
      <c r="A255" s="7"/>
      <c r="B255" s="7"/>
      <c r="C255" s="7"/>
      <c r="D255" s="13"/>
      <c r="E255" s="6"/>
      <c r="F255" s="6"/>
      <c r="G255" s="14"/>
      <c r="H255" s="7"/>
      <c r="I255" s="7"/>
      <c r="J255" s="7"/>
      <c r="K255" s="7"/>
      <c r="L255" s="7"/>
    </row>
    <row r="256" spans="1:12" ht="12.75">
      <c r="A256" s="7"/>
      <c r="B256" s="7"/>
      <c r="C256" s="7"/>
      <c r="D256" s="13"/>
      <c r="E256" s="6"/>
      <c r="F256" s="6"/>
      <c r="G256" s="14"/>
      <c r="H256" s="7"/>
      <c r="I256" s="7"/>
      <c r="J256" s="7"/>
      <c r="K256" s="7"/>
      <c r="L256" s="7"/>
    </row>
    <row r="257" spans="1:12" ht="12.75">
      <c r="A257" s="7"/>
      <c r="B257" s="7"/>
      <c r="C257" s="7"/>
      <c r="D257" s="13"/>
      <c r="E257" s="6"/>
      <c r="F257" s="6"/>
      <c r="G257" s="14"/>
      <c r="H257" s="7"/>
      <c r="I257" s="7"/>
      <c r="J257" s="7"/>
      <c r="K257" s="7"/>
      <c r="L257" s="7"/>
    </row>
    <row r="258" spans="1:12" ht="12.75">
      <c r="A258" s="7"/>
      <c r="B258" s="7"/>
      <c r="C258" s="7"/>
      <c r="D258" s="13"/>
      <c r="E258" s="6"/>
      <c r="F258" s="6"/>
      <c r="G258" s="14"/>
      <c r="H258" s="7"/>
      <c r="I258" s="7"/>
      <c r="J258" s="7"/>
      <c r="K258" s="7"/>
      <c r="L258" s="7"/>
    </row>
    <row r="259" spans="1:12" ht="12.75">
      <c r="A259" s="7"/>
      <c r="B259" s="7"/>
      <c r="C259" s="7"/>
      <c r="D259" s="13"/>
      <c r="E259" s="6"/>
      <c r="F259" s="6"/>
      <c r="G259" s="14"/>
      <c r="H259" s="7"/>
      <c r="I259" s="7"/>
      <c r="J259" s="7"/>
      <c r="K259" s="7"/>
      <c r="L259" s="7"/>
    </row>
    <row r="260" spans="1:12" ht="12.75">
      <c r="A260" s="7"/>
      <c r="B260" s="7"/>
      <c r="C260" s="7"/>
      <c r="D260" s="13"/>
      <c r="E260" s="6"/>
      <c r="F260" s="6"/>
      <c r="G260" s="14"/>
      <c r="H260" s="7"/>
      <c r="I260" s="7"/>
      <c r="J260" s="7"/>
      <c r="K260" s="7"/>
      <c r="L260" s="7"/>
    </row>
    <row r="261" spans="1:12" ht="12.75">
      <c r="A261" s="7"/>
      <c r="B261" s="7"/>
      <c r="C261" s="7"/>
      <c r="D261" s="13"/>
      <c r="E261" s="6"/>
      <c r="F261" s="6"/>
      <c r="G261" s="14"/>
      <c r="H261" s="7"/>
      <c r="I261" s="7"/>
      <c r="J261" s="7"/>
      <c r="K261" s="7"/>
      <c r="L261" s="7"/>
    </row>
    <row r="262" spans="1:12" ht="12.75">
      <c r="A262" s="7"/>
      <c r="B262" s="7"/>
      <c r="C262" s="7"/>
      <c r="D262" s="13"/>
      <c r="E262" s="6"/>
      <c r="F262" s="6"/>
      <c r="G262" s="14"/>
      <c r="H262" s="7"/>
      <c r="I262" s="7"/>
      <c r="J262" s="7"/>
      <c r="K262" s="7"/>
      <c r="L262" s="7"/>
    </row>
    <row r="263" spans="1:12" ht="12.75">
      <c r="A263" s="7"/>
      <c r="B263" s="7"/>
      <c r="C263" s="7"/>
      <c r="D263" s="13"/>
      <c r="E263" s="6"/>
      <c r="F263" s="6"/>
      <c r="G263" s="14"/>
      <c r="H263" s="7"/>
      <c r="I263" s="7"/>
      <c r="J263" s="7"/>
      <c r="K263" s="7"/>
      <c r="L263" s="7"/>
    </row>
    <row r="264" spans="1:12" ht="12.75">
      <c r="A264" s="7"/>
      <c r="B264" s="7"/>
      <c r="C264" s="7"/>
      <c r="D264" s="13"/>
      <c r="E264" s="6"/>
      <c r="F264" s="6"/>
      <c r="G264" s="14"/>
      <c r="H264" s="7"/>
      <c r="I264" s="7"/>
      <c r="J264" s="7"/>
      <c r="K264" s="7"/>
      <c r="L264" s="7"/>
    </row>
    <row r="265" spans="1:12" ht="12.75">
      <c r="A265" s="7"/>
      <c r="B265" s="7"/>
      <c r="C265" s="7"/>
      <c r="D265" s="13"/>
      <c r="E265" s="6"/>
      <c r="F265" s="6"/>
      <c r="G265" s="14"/>
      <c r="H265" s="7"/>
      <c r="I265" s="7"/>
      <c r="J265" s="7"/>
      <c r="K265" s="7"/>
      <c r="L265" s="7"/>
    </row>
    <row r="266" spans="1:12" ht="12.75">
      <c r="A266" s="7"/>
      <c r="B266" s="7"/>
      <c r="C266" s="7"/>
      <c r="D266" s="13"/>
      <c r="E266" s="6"/>
      <c r="F266" s="6"/>
      <c r="G266" s="14"/>
      <c r="H266" s="7"/>
      <c r="I266" s="7"/>
      <c r="J266" s="7"/>
      <c r="K266" s="7"/>
      <c r="L266" s="7"/>
    </row>
    <row r="267" spans="1:12" ht="12.75">
      <c r="A267" s="7"/>
      <c r="B267" s="7"/>
      <c r="C267" s="7"/>
      <c r="D267" s="13"/>
      <c r="E267" s="6"/>
      <c r="F267" s="6"/>
      <c r="G267" s="14"/>
      <c r="H267" s="7"/>
      <c r="I267" s="7"/>
      <c r="J267" s="7"/>
      <c r="K267" s="7"/>
      <c r="L267" s="7"/>
    </row>
    <row r="268" spans="1:12" ht="12.75">
      <c r="A268" s="7"/>
      <c r="B268" s="7"/>
      <c r="C268" s="7"/>
      <c r="D268" s="13"/>
      <c r="E268" s="6"/>
      <c r="F268" s="6"/>
      <c r="G268" s="14"/>
      <c r="H268" s="7"/>
      <c r="I268" s="7"/>
      <c r="J268" s="7"/>
      <c r="K268" s="7"/>
      <c r="L268" s="7"/>
    </row>
    <row r="269" spans="1:12" ht="12.75">
      <c r="A269" s="7"/>
      <c r="B269" s="7"/>
      <c r="C269" s="7"/>
      <c r="D269" s="13"/>
      <c r="E269" s="6"/>
      <c r="F269" s="6"/>
      <c r="G269" s="14"/>
      <c r="H269" s="7"/>
      <c r="I269" s="7"/>
      <c r="J269" s="7"/>
      <c r="K269" s="7"/>
      <c r="L269" s="7"/>
    </row>
    <row r="270" spans="1:12" ht="12.75">
      <c r="A270" s="7"/>
      <c r="B270" s="7"/>
      <c r="C270" s="7"/>
      <c r="D270" s="13"/>
      <c r="E270" s="6"/>
      <c r="F270" s="6"/>
      <c r="G270" s="14"/>
      <c r="H270" s="7"/>
      <c r="I270" s="7"/>
      <c r="J270" s="7"/>
      <c r="K270" s="7"/>
      <c r="L270" s="7"/>
    </row>
    <row r="271" spans="1:12" ht="12.75">
      <c r="A271" s="7"/>
      <c r="B271" s="7"/>
      <c r="C271" s="7"/>
      <c r="D271" s="13"/>
      <c r="E271" s="6"/>
      <c r="F271" s="6"/>
      <c r="G271" s="14"/>
      <c r="H271" s="7"/>
      <c r="I271" s="7"/>
      <c r="J271" s="7"/>
      <c r="K271" s="7"/>
      <c r="L271" s="7"/>
    </row>
    <row r="272" spans="1:12" ht="12.75">
      <c r="A272" s="7"/>
      <c r="B272" s="7"/>
      <c r="C272" s="7"/>
      <c r="D272" s="13"/>
      <c r="E272" s="6"/>
      <c r="F272" s="6"/>
      <c r="G272" s="14"/>
      <c r="H272" s="7"/>
      <c r="I272" s="7"/>
      <c r="J272" s="7"/>
      <c r="K272" s="7"/>
      <c r="L272" s="7"/>
    </row>
    <row r="273" spans="1:12" ht="12.75">
      <c r="A273" s="7"/>
      <c r="B273" s="7"/>
      <c r="C273" s="7"/>
      <c r="D273" s="13"/>
      <c r="E273" s="6"/>
      <c r="F273" s="6"/>
      <c r="G273" s="14"/>
      <c r="H273" s="7"/>
      <c r="I273" s="7"/>
      <c r="J273" s="7"/>
      <c r="K273" s="7"/>
      <c r="L273" s="7"/>
    </row>
    <row r="274" spans="1:12" ht="12.75">
      <c r="A274" s="7"/>
      <c r="B274" s="7"/>
      <c r="C274" s="7"/>
      <c r="D274" s="13"/>
      <c r="E274" s="6"/>
      <c r="F274" s="6"/>
      <c r="G274" s="14"/>
      <c r="H274" s="7"/>
      <c r="I274" s="7"/>
      <c r="J274" s="7"/>
      <c r="K274" s="7"/>
      <c r="L274" s="7"/>
    </row>
    <row r="275" spans="1:12" ht="12.75">
      <c r="A275" s="7"/>
      <c r="B275" s="7"/>
      <c r="C275" s="7"/>
      <c r="D275" s="13"/>
      <c r="E275" s="6"/>
      <c r="F275" s="6"/>
      <c r="G275" s="14"/>
      <c r="H275" s="7"/>
      <c r="I275" s="7"/>
      <c r="J275" s="7"/>
      <c r="K275" s="7"/>
      <c r="L275" s="7"/>
    </row>
    <row r="276" spans="1:12" ht="12.75">
      <c r="A276" s="7"/>
      <c r="B276" s="7"/>
      <c r="C276" s="7"/>
      <c r="D276" s="13"/>
      <c r="E276" s="6"/>
      <c r="F276" s="6"/>
      <c r="G276" s="14"/>
      <c r="H276" s="7"/>
      <c r="I276" s="7"/>
      <c r="J276" s="7"/>
      <c r="K276" s="7"/>
      <c r="L276" s="7"/>
    </row>
    <row r="277" spans="1:12" ht="12.75">
      <c r="A277" s="7"/>
      <c r="B277" s="7"/>
      <c r="C277" s="7"/>
      <c r="D277" s="13"/>
      <c r="E277" s="6"/>
      <c r="F277" s="6"/>
      <c r="G277" s="14"/>
      <c r="H277" s="7"/>
      <c r="I277" s="7"/>
      <c r="J277" s="7"/>
      <c r="K277" s="7"/>
      <c r="L277" s="7"/>
    </row>
    <row r="278" spans="1:12" ht="12.75">
      <c r="A278" s="7"/>
      <c r="B278" s="7"/>
      <c r="C278" s="7"/>
      <c r="D278" s="13"/>
      <c r="E278" s="6"/>
      <c r="F278" s="6"/>
      <c r="G278" s="14"/>
      <c r="H278" s="7"/>
      <c r="I278" s="7"/>
      <c r="J278" s="7"/>
      <c r="K278" s="7"/>
      <c r="L278" s="7"/>
    </row>
    <row r="279" spans="1:12" ht="12.75">
      <c r="A279" s="7"/>
      <c r="B279" s="7"/>
      <c r="C279" s="7"/>
      <c r="D279" s="13"/>
      <c r="E279" s="6"/>
      <c r="F279" s="6"/>
      <c r="G279" s="14"/>
      <c r="H279" s="7"/>
      <c r="I279" s="7"/>
      <c r="J279" s="7"/>
      <c r="K279" s="7"/>
      <c r="L279" s="7"/>
    </row>
    <row r="280" spans="1:12" ht="12.75">
      <c r="A280" s="7"/>
      <c r="B280" s="7"/>
      <c r="C280" s="7"/>
      <c r="D280" s="13"/>
      <c r="E280" s="6"/>
      <c r="F280" s="6"/>
      <c r="G280" s="14"/>
      <c r="H280" s="7"/>
      <c r="I280" s="7"/>
      <c r="J280" s="7"/>
      <c r="K280" s="7"/>
      <c r="L280" s="7"/>
    </row>
    <row r="281" spans="1:12" ht="12.75">
      <c r="A281" s="7"/>
      <c r="B281" s="7"/>
      <c r="C281" s="7"/>
      <c r="D281" s="13"/>
      <c r="E281" s="6"/>
      <c r="F281" s="6"/>
      <c r="G281" s="14"/>
      <c r="H281" s="7"/>
      <c r="I281" s="7"/>
      <c r="J281" s="7"/>
      <c r="K281" s="7"/>
      <c r="L281" s="7"/>
    </row>
    <row r="282" spans="1:12" ht="12.75">
      <c r="A282" s="7"/>
      <c r="B282" s="7"/>
      <c r="C282" s="7"/>
      <c r="D282" s="13"/>
      <c r="E282" s="6"/>
      <c r="F282" s="6"/>
      <c r="G282" s="14"/>
      <c r="H282" s="7"/>
      <c r="I282" s="7"/>
      <c r="J282" s="7"/>
      <c r="K282" s="7"/>
      <c r="L282" s="7"/>
    </row>
    <row r="283" spans="1:12" ht="12.75">
      <c r="A283" s="7"/>
      <c r="B283" s="7"/>
      <c r="C283" s="7"/>
      <c r="D283" s="13"/>
      <c r="E283" s="6"/>
      <c r="F283" s="6"/>
      <c r="G283" s="14"/>
      <c r="H283" s="7"/>
      <c r="I283" s="7"/>
      <c r="J283" s="7"/>
      <c r="K283" s="7"/>
      <c r="L283" s="7"/>
    </row>
    <row r="284" spans="1:12" ht="12.75">
      <c r="A284" s="7"/>
      <c r="B284" s="7"/>
      <c r="C284" s="7"/>
      <c r="D284" s="13"/>
      <c r="E284" s="6"/>
      <c r="F284" s="6"/>
      <c r="G284" s="14"/>
      <c r="H284" s="7"/>
      <c r="I284" s="7"/>
      <c r="J284" s="7"/>
      <c r="K284" s="7"/>
      <c r="L284" s="7"/>
    </row>
    <row r="285" spans="1:12" ht="12.75">
      <c r="A285" s="7"/>
      <c r="B285" s="7"/>
      <c r="C285" s="7"/>
      <c r="D285" s="13"/>
      <c r="E285" s="6"/>
      <c r="F285" s="6"/>
      <c r="G285" s="14"/>
      <c r="H285" s="7"/>
      <c r="I285" s="7"/>
      <c r="J285" s="7"/>
      <c r="K285" s="7"/>
      <c r="L285" s="7"/>
    </row>
    <row r="286" spans="1:12" ht="12.75">
      <c r="A286" s="7"/>
      <c r="B286" s="7"/>
      <c r="C286" s="7"/>
      <c r="D286" s="13"/>
      <c r="E286" s="6"/>
      <c r="F286" s="6"/>
      <c r="G286" s="14"/>
      <c r="H286" s="7"/>
      <c r="I286" s="7"/>
      <c r="J286" s="7"/>
      <c r="K286" s="7"/>
      <c r="L286" s="7"/>
    </row>
    <row r="287" spans="1:12" ht="12.75">
      <c r="A287" s="7"/>
      <c r="B287" s="7"/>
      <c r="C287" s="7"/>
      <c r="D287" s="13"/>
      <c r="E287" s="6"/>
      <c r="F287" s="6"/>
      <c r="G287" s="14"/>
      <c r="H287" s="7"/>
      <c r="I287" s="7"/>
      <c r="J287" s="7"/>
      <c r="K287" s="7"/>
      <c r="L287" s="7"/>
    </row>
    <row r="288" spans="1:12" ht="12.75">
      <c r="A288" s="7"/>
      <c r="B288" s="7"/>
      <c r="C288" s="7"/>
      <c r="D288" s="13"/>
      <c r="E288" s="6"/>
      <c r="F288" s="6"/>
      <c r="G288" s="14"/>
      <c r="H288" s="7"/>
      <c r="I288" s="7"/>
      <c r="J288" s="7"/>
      <c r="K288" s="7"/>
      <c r="L288" s="7"/>
    </row>
    <row r="289" spans="1:12" ht="12.75">
      <c r="A289" s="7"/>
      <c r="B289" s="7"/>
      <c r="C289" s="7"/>
      <c r="D289" s="13"/>
      <c r="E289" s="6"/>
      <c r="F289" s="6"/>
      <c r="G289" s="14"/>
      <c r="H289" s="7"/>
      <c r="I289" s="7"/>
      <c r="J289" s="7"/>
      <c r="K289" s="7"/>
      <c r="L289" s="7"/>
    </row>
    <row r="290" spans="1:12" ht="12.75">
      <c r="A290" s="7"/>
      <c r="B290" s="7"/>
      <c r="C290" s="7"/>
      <c r="D290" s="13"/>
      <c r="E290" s="6"/>
      <c r="F290" s="6"/>
      <c r="G290" s="14"/>
      <c r="H290" s="7"/>
      <c r="I290" s="7"/>
      <c r="J290" s="7"/>
      <c r="K290" s="7"/>
      <c r="L290" s="7"/>
    </row>
    <row r="291" spans="1:12" ht="12.75">
      <c r="A291" s="7"/>
      <c r="B291" s="7"/>
      <c r="C291" s="7"/>
      <c r="D291" s="13"/>
      <c r="E291" s="6"/>
      <c r="F291" s="6"/>
      <c r="G291" s="14"/>
      <c r="H291" s="7"/>
      <c r="I291" s="7"/>
      <c r="J291" s="7"/>
      <c r="K291" s="7"/>
      <c r="L291" s="7"/>
    </row>
    <row r="292" spans="1:12" ht="12.75">
      <c r="A292" s="7"/>
      <c r="B292" s="7"/>
      <c r="C292" s="7"/>
      <c r="D292" s="13"/>
      <c r="E292" s="6"/>
      <c r="F292" s="6"/>
      <c r="G292" s="14"/>
      <c r="H292" s="7"/>
      <c r="I292" s="7"/>
      <c r="J292" s="7"/>
      <c r="K292" s="7"/>
      <c r="L292" s="7"/>
    </row>
    <row r="293" spans="1:12" ht="12.75">
      <c r="A293" s="7"/>
      <c r="B293" s="7"/>
      <c r="C293" s="7"/>
      <c r="D293" s="13"/>
      <c r="E293" s="6"/>
      <c r="F293" s="6"/>
      <c r="G293" s="14"/>
      <c r="H293" s="7"/>
      <c r="I293" s="7"/>
      <c r="J293" s="7"/>
      <c r="K293" s="7"/>
      <c r="L293" s="7"/>
    </row>
    <row r="294" spans="1:12" ht="12.75">
      <c r="A294" s="7"/>
      <c r="B294" s="7"/>
      <c r="C294" s="7"/>
      <c r="D294" s="13"/>
      <c r="E294" s="6"/>
      <c r="F294" s="6"/>
      <c r="G294" s="14"/>
      <c r="H294" s="7"/>
      <c r="I294" s="7"/>
      <c r="J294" s="7"/>
      <c r="K294" s="7"/>
      <c r="L294" s="7"/>
    </row>
    <row r="295" spans="1:12" ht="12.75">
      <c r="A295" s="7"/>
      <c r="B295" s="7"/>
      <c r="C295" s="7"/>
      <c r="D295" s="13"/>
      <c r="E295" s="6"/>
      <c r="F295" s="6"/>
      <c r="G295" s="14"/>
      <c r="H295" s="7"/>
      <c r="I295" s="7"/>
      <c r="J295" s="7"/>
      <c r="K295" s="7"/>
      <c r="L295" s="7"/>
    </row>
    <row r="296" spans="1:12" ht="12.75">
      <c r="A296" s="7"/>
      <c r="B296" s="7"/>
      <c r="C296" s="7"/>
      <c r="D296" s="13"/>
      <c r="E296" s="6"/>
      <c r="F296" s="6"/>
      <c r="G296" s="14"/>
      <c r="H296" s="7"/>
      <c r="I296" s="7"/>
      <c r="J296" s="7"/>
      <c r="K296" s="7"/>
      <c r="L296" s="7"/>
    </row>
    <row r="297" spans="1:12" ht="12.75">
      <c r="A297" s="7"/>
      <c r="B297" s="7"/>
      <c r="C297" s="7"/>
      <c r="D297" s="13"/>
      <c r="E297" s="6"/>
      <c r="F297" s="6"/>
      <c r="G297" s="14"/>
      <c r="H297" s="7"/>
      <c r="I297" s="7"/>
      <c r="J297" s="7"/>
      <c r="K297" s="7"/>
      <c r="L297" s="7"/>
    </row>
    <row r="298" spans="1:12" ht="12.75">
      <c r="A298" s="7"/>
      <c r="B298" s="7"/>
      <c r="C298" s="7"/>
      <c r="D298" s="13"/>
      <c r="E298" s="6"/>
      <c r="F298" s="6"/>
      <c r="G298" s="14"/>
      <c r="H298" s="7"/>
      <c r="I298" s="7"/>
      <c r="J298" s="7"/>
      <c r="K298" s="7"/>
      <c r="L298" s="7"/>
    </row>
    <row r="299" spans="1:12" ht="12.75">
      <c r="A299" s="7"/>
      <c r="B299" s="7"/>
      <c r="C299" s="7"/>
      <c r="D299" s="13"/>
      <c r="E299" s="6"/>
      <c r="F299" s="6"/>
      <c r="G299" s="14"/>
      <c r="H299" s="7"/>
      <c r="I299" s="7"/>
      <c r="J299" s="7"/>
      <c r="K299" s="7"/>
      <c r="L299" s="7"/>
    </row>
    <row r="300" spans="1:12" ht="12.75">
      <c r="A300" s="7"/>
      <c r="B300" s="7"/>
      <c r="C300" s="7"/>
      <c r="D300" s="13"/>
      <c r="E300" s="6"/>
      <c r="F300" s="6"/>
      <c r="G300" s="14"/>
      <c r="H300" s="7"/>
      <c r="I300" s="7"/>
      <c r="J300" s="7"/>
      <c r="K300" s="7"/>
      <c r="L300" s="7"/>
    </row>
    <row r="301" spans="1:12" ht="12.75">
      <c r="A301" s="7"/>
      <c r="B301" s="7"/>
      <c r="C301" s="7"/>
      <c r="D301" s="13"/>
      <c r="E301" s="6"/>
      <c r="F301" s="6"/>
      <c r="G301" s="14"/>
      <c r="H301" s="7"/>
      <c r="I301" s="7"/>
      <c r="J301" s="7"/>
      <c r="K301" s="7"/>
      <c r="L301" s="7"/>
    </row>
    <row r="302" spans="1:12" ht="12.75">
      <c r="A302" s="7"/>
      <c r="B302" s="7"/>
      <c r="C302" s="7"/>
      <c r="D302" s="13"/>
      <c r="E302" s="6"/>
      <c r="F302" s="6"/>
      <c r="G302" s="14"/>
      <c r="H302" s="7"/>
      <c r="I302" s="7"/>
      <c r="J302" s="7"/>
      <c r="K302" s="7"/>
      <c r="L302" s="7"/>
    </row>
    <row r="303" spans="1:12" ht="12.75">
      <c r="A303" s="7"/>
      <c r="B303" s="7"/>
      <c r="C303" s="7"/>
      <c r="D303" s="13"/>
      <c r="E303" s="6"/>
      <c r="F303" s="6"/>
      <c r="G303" s="14"/>
      <c r="H303" s="7"/>
      <c r="I303" s="7"/>
      <c r="J303" s="7"/>
      <c r="K303" s="7"/>
      <c r="L303" s="7"/>
    </row>
    <row r="304" spans="1:12" ht="12.75">
      <c r="A304" s="7"/>
      <c r="B304" s="7"/>
      <c r="C304" s="7"/>
      <c r="D304" s="13"/>
      <c r="E304" s="6"/>
      <c r="F304" s="6"/>
      <c r="G304" s="14"/>
      <c r="H304" s="7"/>
      <c r="I304" s="7"/>
      <c r="J304" s="7"/>
      <c r="K304" s="7"/>
      <c r="L304" s="7"/>
    </row>
    <row r="305" spans="1:12" ht="12.75">
      <c r="A305" s="7"/>
      <c r="B305" s="7"/>
      <c r="C305" s="7"/>
      <c r="D305" s="13"/>
      <c r="E305" s="6"/>
      <c r="F305" s="6"/>
      <c r="G305" s="14"/>
      <c r="H305" s="7"/>
      <c r="I305" s="7"/>
      <c r="J305" s="7"/>
      <c r="K305" s="7"/>
      <c r="L305" s="7"/>
    </row>
    <row r="306" spans="1:12" ht="12.75">
      <c r="A306" s="7"/>
      <c r="B306" s="7"/>
      <c r="C306" s="7"/>
      <c r="D306" s="13"/>
      <c r="E306" s="6"/>
      <c r="F306" s="6"/>
      <c r="G306" s="14"/>
      <c r="H306" s="7"/>
      <c r="I306" s="7"/>
      <c r="J306" s="7"/>
      <c r="K306" s="7"/>
      <c r="L306" s="7"/>
    </row>
    <row r="307" spans="1:12" ht="12.75">
      <c r="A307" s="7"/>
      <c r="B307" s="7"/>
      <c r="C307" s="7"/>
      <c r="D307" s="13"/>
      <c r="E307" s="6"/>
      <c r="F307" s="6"/>
      <c r="G307" s="14"/>
      <c r="H307" s="7"/>
      <c r="I307" s="7"/>
      <c r="J307" s="7"/>
      <c r="K307" s="7"/>
      <c r="L307" s="7"/>
    </row>
    <row r="308" spans="1:12" ht="12.75">
      <c r="A308" s="7"/>
      <c r="B308" s="7"/>
      <c r="C308" s="7"/>
      <c r="D308" s="13"/>
      <c r="E308" s="6"/>
      <c r="F308" s="6"/>
      <c r="G308" s="14"/>
      <c r="H308" s="7"/>
      <c r="I308" s="7"/>
      <c r="J308" s="7"/>
      <c r="K308" s="7"/>
      <c r="L308" s="7"/>
    </row>
    <row r="309" spans="1:12" ht="12.75">
      <c r="A309" s="7"/>
      <c r="B309" s="7"/>
      <c r="C309" s="7"/>
      <c r="D309" s="13"/>
      <c r="E309" s="6"/>
      <c r="F309" s="6"/>
      <c r="G309" s="14"/>
      <c r="H309" s="7"/>
      <c r="I309" s="7"/>
      <c r="J309" s="7"/>
      <c r="K309" s="7"/>
      <c r="L309" s="7"/>
    </row>
    <row r="310" spans="1:12" ht="12.75">
      <c r="A310" s="7"/>
      <c r="B310" s="7"/>
      <c r="C310" s="7"/>
      <c r="D310" s="13"/>
      <c r="E310" s="6"/>
      <c r="F310" s="6"/>
      <c r="G310" s="14"/>
      <c r="H310" s="7"/>
      <c r="I310" s="7"/>
      <c r="J310" s="7"/>
      <c r="K310" s="7"/>
      <c r="L310" s="7"/>
    </row>
    <row r="311" spans="1:12" ht="12.75">
      <c r="A311" s="7"/>
      <c r="B311" s="7"/>
      <c r="C311" s="7"/>
      <c r="D311" s="13"/>
      <c r="E311" s="6"/>
      <c r="F311" s="6"/>
      <c r="G311" s="14"/>
      <c r="H311" s="7"/>
      <c r="I311" s="7"/>
      <c r="J311" s="7"/>
      <c r="K311" s="7"/>
      <c r="L311" s="7"/>
    </row>
    <row r="312" spans="1:12" ht="12.75">
      <c r="A312" s="7"/>
      <c r="B312" s="7"/>
      <c r="C312" s="7"/>
      <c r="D312" s="13"/>
      <c r="E312" s="6"/>
      <c r="F312" s="6"/>
      <c r="G312" s="14"/>
      <c r="H312" s="7"/>
      <c r="I312" s="7"/>
      <c r="J312" s="7"/>
      <c r="K312" s="7"/>
      <c r="L312" s="7"/>
    </row>
    <row r="313" spans="1:12" ht="12.75">
      <c r="A313" s="7"/>
      <c r="B313" s="7"/>
      <c r="C313" s="7"/>
      <c r="D313" s="13"/>
      <c r="E313" s="6"/>
      <c r="F313" s="6"/>
      <c r="G313" s="14"/>
      <c r="H313" s="7"/>
      <c r="I313" s="7"/>
      <c r="J313" s="7"/>
      <c r="K313" s="7"/>
      <c r="L313" s="7"/>
    </row>
    <row r="314" spans="1:12" ht="12.75">
      <c r="A314" s="7"/>
      <c r="B314" s="7"/>
      <c r="C314" s="7"/>
      <c r="D314" s="13"/>
      <c r="E314" s="6"/>
      <c r="F314" s="6"/>
      <c r="G314" s="14"/>
      <c r="H314" s="7"/>
      <c r="I314" s="7"/>
      <c r="J314" s="7"/>
      <c r="K314" s="7"/>
      <c r="L314" s="7"/>
    </row>
    <row r="315" spans="1:12" ht="12.75">
      <c r="A315" s="7"/>
      <c r="B315" s="7"/>
      <c r="C315" s="7"/>
      <c r="D315" s="13"/>
      <c r="E315" s="6"/>
      <c r="F315" s="6"/>
      <c r="G315" s="14"/>
      <c r="H315" s="7"/>
      <c r="I315" s="7"/>
      <c r="J315" s="7"/>
      <c r="K315" s="7"/>
      <c r="L315" s="7"/>
    </row>
    <row r="316" spans="1:12" ht="12.75">
      <c r="A316" s="7"/>
      <c r="B316" s="7"/>
      <c r="C316" s="7"/>
      <c r="D316" s="13"/>
      <c r="E316" s="6"/>
      <c r="F316" s="6"/>
      <c r="G316" s="14"/>
      <c r="H316" s="7"/>
      <c r="I316" s="7"/>
      <c r="J316" s="7"/>
      <c r="K316" s="7"/>
      <c r="L316" s="7"/>
    </row>
    <row r="317" spans="1:12" ht="12.75">
      <c r="A317" s="7"/>
      <c r="B317" s="7"/>
      <c r="C317" s="7"/>
      <c r="D317" s="13"/>
      <c r="E317" s="6"/>
      <c r="F317" s="6"/>
      <c r="G317" s="14"/>
      <c r="H317" s="7"/>
      <c r="I317" s="7"/>
      <c r="J317" s="7"/>
      <c r="K317" s="7"/>
      <c r="L317" s="7"/>
    </row>
    <row r="318" spans="1:12" ht="12.75">
      <c r="A318" s="7"/>
      <c r="B318" s="7"/>
      <c r="C318" s="7"/>
      <c r="D318" s="13"/>
      <c r="E318" s="6"/>
      <c r="F318" s="6"/>
      <c r="G318" s="14"/>
      <c r="H318" s="7"/>
      <c r="I318" s="7"/>
      <c r="J318" s="7"/>
      <c r="K318" s="7"/>
      <c r="L318" s="7"/>
    </row>
    <row r="319" spans="1:12" ht="12.75">
      <c r="A319" s="7"/>
      <c r="B319" s="7"/>
      <c r="C319" s="7"/>
      <c r="D319" s="13"/>
      <c r="E319" s="6"/>
      <c r="F319" s="6"/>
      <c r="G319" s="14"/>
      <c r="H319" s="7"/>
      <c r="I319" s="7"/>
      <c r="J319" s="7"/>
      <c r="K319" s="7"/>
      <c r="L319" s="7"/>
    </row>
    <row r="320" spans="1:12" ht="12.75">
      <c r="A320" s="7"/>
      <c r="B320" s="7"/>
      <c r="C320" s="7"/>
      <c r="D320" s="13"/>
      <c r="E320" s="6"/>
      <c r="F320" s="6"/>
      <c r="G320" s="14"/>
      <c r="H320" s="7"/>
      <c r="I320" s="7"/>
      <c r="J320" s="7"/>
      <c r="K320" s="7"/>
      <c r="L320" s="7"/>
    </row>
    <row r="321" spans="1:12" ht="12.75">
      <c r="A321" s="7"/>
      <c r="B321" s="7"/>
      <c r="C321" s="7"/>
      <c r="D321" s="13"/>
      <c r="E321" s="6"/>
      <c r="F321" s="6"/>
      <c r="G321" s="14"/>
      <c r="H321" s="7"/>
      <c r="I321" s="7"/>
      <c r="J321" s="7"/>
      <c r="K321" s="7"/>
      <c r="L321" s="7"/>
    </row>
    <row r="322" spans="1:12" ht="12.75">
      <c r="A322" s="7"/>
      <c r="B322" s="7"/>
      <c r="C322" s="7"/>
      <c r="D322" s="13"/>
      <c r="E322" s="6"/>
      <c r="F322" s="6"/>
      <c r="G322" s="14"/>
      <c r="H322" s="7"/>
      <c r="I322" s="7"/>
      <c r="J322" s="7"/>
      <c r="K322" s="7"/>
      <c r="L322" s="7"/>
    </row>
    <row r="323" spans="1:12" ht="12.75">
      <c r="A323" s="7"/>
      <c r="B323" s="7"/>
      <c r="C323" s="7"/>
      <c r="D323" s="13"/>
      <c r="E323" s="6"/>
      <c r="F323" s="6"/>
      <c r="G323" s="14"/>
      <c r="H323" s="7"/>
      <c r="I323" s="7"/>
      <c r="J323" s="7"/>
      <c r="K323" s="7"/>
      <c r="L323" s="7"/>
    </row>
    <row r="324" spans="1:12" ht="12.75">
      <c r="A324" s="7"/>
      <c r="B324" s="7"/>
      <c r="C324" s="7"/>
      <c r="D324" s="13"/>
      <c r="E324" s="6"/>
      <c r="F324" s="6"/>
      <c r="G324" s="14"/>
      <c r="H324" s="7"/>
      <c r="I324" s="7"/>
      <c r="J324" s="7"/>
      <c r="K324" s="7"/>
      <c r="L324" s="7"/>
    </row>
    <row r="325" spans="1:12" ht="12.75">
      <c r="A325" s="7"/>
      <c r="B325" s="7"/>
      <c r="C325" s="7"/>
      <c r="D325" s="13"/>
      <c r="E325" s="6"/>
      <c r="F325" s="6"/>
      <c r="G325" s="14"/>
      <c r="H325" s="7"/>
      <c r="I325" s="7"/>
      <c r="J325" s="7"/>
      <c r="K325" s="7"/>
      <c r="L325" s="7"/>
    </row>
    <row r="326" spans="1:12" ht="12.75">
      <c r="A326" s="7"/>
      <c r="B326" s="7"/>
      <c r="C326" s="7"/>
      <c r="D326" s="13"/>
      <c r="E326" s="6"/>
      <c r="F326" s="6"/>
      <c r="G326" s="14"/>
      <c r="H326" s="7"/>
      <c r="I326" s="7"/>
      <c r="J326" s="7"/>
      <c r="K326" s="7"/>
      <c r="L326" s="7"/>
    </row>
    <row r="327" spans="1:12" ht="12.75">
      <c r="A327" s="7"/>
      <c r="B327" s="7"/>
      <c r="C327" s="7"/>
      <c r="D327" s="13"/>
      <c r="E327" s="6"/>
      <c r="F327" s="6"/>
      <c r="G327" s="14"/>
      <c r="H327" s="7"/>
      <c r="I327" s="7"/>
      <c r="J327" s="7"/>
      <c r="K327" s="7"/>
      <c r="L327" s="7"/>
    </row>
    <row r="328" spans="1:12" ht="12.75">
      <c r="A328" s="7"/>
      <c r="B328" s="7"/>
      <c r="C328" s="7"/>
      <c r="D328" s="13"/>
      <c r="E328" s="6"/>
      <c r="F328" s="6"/>
      <c r="G328" s="14"/>
      <c r="H328" s="7"/>
      <c r="I328" s="7"/>
      <c r="J328" s="7"/>
      <c r="K328" s="7"/>
      <c r="L328" s="7"/>
    </row>
    <row r="329" spans="1:12" ht="12.75">
      <c r="A329" s="7"/>
      <c r="B329" s="7"/>
      <c r="C329" s="7"/>
      <c r="D329" s="13"/>
      <c r="E329" s="6"/>
      <c r="F329" s="6"/>
      <c r="G329" s="14"/>
      <c r="H329" s="7"/>
      <c r="I329" s="7"/>
      <c r="J329" s="7"/>
      <c r="K329" s="7"/>
      <c r="L329" s="7"/>
    </row>
    <row r="330" spans="1:12" ht="12.75">
      <c r="A330" s="7"/>
      <c r="B330" s="7"/>
      <c r="C330" s="7"/>
      <c r="D330" s="13"/>
      <c r="E330" s="6"/>
      <c r="F330" s="6"/>
      <c r="G330" s="14"/>
      <c r="H330" s="7"/>
      <c r="I330" s="7"/>
      <c r="J330" s="7"/>
      <c r="K330" s="7"/>
      <c r="L330" s="7"/>
    </row>
    <row r="331" spans="1:12" ht="12.75">
      <c r="A331" s="7"/>
      <c r="B331" s="7"/>
      <c r="C331" s="7"/>
      <c r="D331" s="13"/>
      <c r="E331" s="6"/>
      <c r="F331" s="6"/>
      <c r="G331" s="14"/>
      <c r="H331" s="7"/>
      <c r="I331" s="7"/>
      <c r="J331" s="7"/>
      <c r="K331" s="7"/>
      <c r="L331" s="7"/>
    </row>
    <row r="332" spans="1:12" ht="12.75">
      <c r="A332" s="7"/>
      <c r="B332" s="7"/>
      <c r="C332" s="7"/>
      <c r="D332" s="13"/>
      <c r="E332" s="6"/>
      <c r="F332" s="6"/>
      <c r="G332" s="14"/>
      <c r="H332" s="7"/>
      <c r="I332" s="7"/>
      <c r="J332" s="7"/>
      <c r="K332" s="7"/>
      <c r="L332" s="7"/>
    </row>
    <row r="333" spans="1:12" ht="12.75">
      <c r="A333" s="7"/>
      <c r="B333" s="7"/>
      <c r="C333" s="7"/>
      <c r="D333" s="13"/>
      <c r="E333" s="6"/>
      <c r="F333" s="6"/>
      <c r="G333" s="14"/>
      <c r="H333" s="7"/>
      <c r="I333" s="7"/>
      <c r="J333" s="7"/>
      <c r="K333" s="7"/>
      <c r="L333" s="7"/>
    </row>
    <row r="334" spans="1:12" ht="12.75">
      <c r="A334" s="7"/>
      <c r="B334" s="7"/>
      <c r="C334" s="7"/>
      <c r="D334" s="13"/>
      <c r="E334" s="6"/>
      <c r="F334" s="6"/>
      <c r="G334" s="14"/>
      <c r="H334" s="7"/>
      <c r="I334" s="7"/>
      <c r="J334" s="7"/>
      <c r="K334" s="7"/>
      <c r="L334" s="7"/>
    </row>
    <row r="335" spans="1:12" ht="12.75">
      <c r="A335" s="7"/>
      <c r="B335" s="7"/>
      <c r="C335" s="7"/>
      <c r="D335" s="13"/>
      <c r="E335" s="6"/>
      <c r="F335" s="6"/>
      <c r="G335" s="14"/>
      <c r="H335" s="7"/>
      <c r="I335" s="7"/>
      <c r="J335" s="7"/>
      <c r="K335" s="7"/>
      <c r="L335" s="7"/>
    </row>
    <row r="336" spans="1:12" ht="12.75">
      <c r="A336" s="7"/>
      <c r="B336" s="7"/>
      <c r="C336" s="7"/>
      <c r="D336" s="13"/>
      <c r="E336" s="6"/>
      <c r="F336" s="6"/>
      <c r="G336" s="14"/>
      <c r="H336" s="7"/>
      <c r="I336" s="7"/>
      <c r="J336" s="7"/>
      <c r="K336" s="7"/>
      <c r="L336" s="7"/>
    </row>
    <row r="337" spans="1:12" ht="12.75">
      <c r="A337" s="7"/>
      <c r="B337" s="7"/>
      <c r="C337" s="7"/>
      <c r="D337" s="13"/>
      <c r="E337" s="6"/>
      <c r="F337" s="6"/>
      <c r="G337" s="14"/>
      <c r="H337" s="7"/>
      <c r="I337" s="7"/>
      <c r="J337" s="7"/>
      <c r="K337" s="7"/>
      <c r="L337" s="7"/>
    </row>
    <row r="338" spans="1:12" ht="12.75">
      <c r="A338" s="7"/>
      <c r="B338" s="7"/>
      <c r="C338" s="7"/>
      <c r="D338" s="13"/>
      <c r="E338" s="6"/>
      <c r="F338" s="6"/>
      <c r="G338" s="14"/>
      <c r="H338" s="7"/>
      <c r="I338" s="7"/>
      <c r="J338" s="7"/>
      <c r="K338" s="7"/>
      <c r="L338" s="7"/>
    </row>
    <row r="339" spans="1:12" ht="12.75">
      <c r="A339" s="7"/>
      <c r="B339" s="7"/>
      <c r="C339" s="7"/>
      <c r="D339" s="13"/>
      <c r="E339" s="6"/>
      <c r="F339" s="6"/>
      <c r="G339" s="14"/>
      <c r="H339" s="7"/>
      <c r="I339" s="7"/>
      <c r="J339" s="7"/>
      <c r="K339" s="7"/>
      <c r="L339" s="7"/>
    </row>
    <row r="340" spans="1:12" ht="12.75">
      <c r="A340" s="7"/>
      <c r="B340" s="7"/>
      <c r="C340" s="7"/>
      <c r="D340" s="13"/>
      <c r="E340" s="6"/>
      <c r="F340" s="6"/>
      <c r="G340" s="14"/>
      <c r="H340" s="7"/>
      <c r="I340" s="7"/>
      <c r="J340" s="7"/>
      <c r="K340" s="7"/>
      <c r="L340" s="7"/>
    </row>
    <row r="341" spans="1:12" ht="12.75">
      <c r="A341" s="7"/>
      <c r="B341" s="7"/>
      <c r="C341" s="7"/>
      <c r="D341" s="13"/>
      <c r="E341" s="6"/>
      <c r="F341" s="6"/>
      <c r="G341" s="14"/>
      <c r="H341" s="7"/>
      <c r="I341" s="7"/>
      <c r="J341" s="7"/>
      <c r="K341" s="7"/>
      <c r="L341" s="7"/>
    </row>
    <row r="342" spans="1:12" ht="12.75">
      <c r="A342" s="7"/>
      <c r="B342" s="7"/>
      <c r="C342" s="7"/>
      <c r="D342" s="13"/>
      <c r="E342" s="6"/>
      <c r="F342" s="6"/>
      <c r="G342" s="14"/>
      <c r="H342" s="7"/>
      <c r="I342" s="7"/>
      <c r="J342" s="7"/>
      <c r="K342" s="7"/>
      <c r="L342" s="7"/>
    </row>
    <row r="343" spans="1:12" ht="12.75">
      <c r="A343" s="7"/>
      <c r="B343" s="7"/>
      <c r="C343" s="7"/>
      <c r="D343" s="13"/>
      <c r="E343" s="6"/>
      <c r="F343" s="6"/>
      <c r="G343" s="14"/>
      <c r="H343" s="7"/>
      <c r="I343" s="7"/>
      <c r="J343" s="7"/>
      <c r="K343" s="7"/>
      <c r="L343" s="7"/>
    </row>
    <row r="344" spans="1:12" ht="12.75">
      <c r="A344" s="7"/>
      <c r="B344" s="7"/>
      <c r="C344" s="7"/>
      <c r="D344" s="13"/>
      <c r="E344" s="6"/>
      <c r="F344" s="6"/>
      <c r="G344" s="14"/>
      <c r="H344" s="7"/>
      <c r="I344" s="7"/>
      <c r="J344" s="7"/>
      <c r="K344" s="7"/>
      <c r="L344" s="7"/>
    </row>
    <row r="345" spans="1:12" ht="12.75">
      <c r="A345" s="7"/>
      <c r="B345" s="7"/>
      <c r="C345" s="7"/>
      <c r="D345" s="13"/>
      <c r="E345" s="6"/>
      <c r="F345" s="6"/>
      <c r="G345" s="14"/>
      <c r="H345" s="7"/>
      <c r="I345" s="7"/>
      <c r="J345" s="7"/>
      <c r="K345" s="7"/>
      <c r="L345" s="7"/>
    </row>
    <row r="346" spans="1:12" ht="12.75">
      <c r="A346" s="7"/>
      <c r="B346" s="7"/>
      <c r="C346" s="7"/>
      <c r="D346" s="13"/>
      <c r="E346" s="6"/>
      <c r="F346" s="6"/>
      <c r="G346" s="14"/>
      <c r="H346" s="7"/>
      <c r="I346" s="7"/>
      <c r="J346" s="7"/>
      <c r="K346" s="7"/>
      <c r="L346" s="7"/>
    </row>
    <row r="347" spans="1:12" ht="12.75">
      <c r="A347" s="7"/>
      <c r="B347" s="7"/>
      <c r="C347" s="7"/>
      <c r="D347" s="13"/>
      <c r="E347" s="6"/>
      <c r="F347" s="6"/>
      <c r="G347" s="14"/>
      <c r="H347" s="7"/>
      <c r="I347" s="7"/>
      <c r="J347" s="7"/>
      <c r="K347" s="7"/>
      <c r="L347" s="7"/>
    </row>
    <row r="348" spans="1:12" ht="12.75">
      <c r="A348" s="7"/>
      <c r="B348" s="7"/>
      <c r="C348" s="7"/>
      <c r="D348" s="13"/>
      <c r="E348" s="6"/>
      <c r="F348" s="6"/>
      <c r="G348" s="14"/>
      <c r="H348" s="7"/>
      <c r="I348" s="7"/>
      <c r="J348" s="7"/>
      <c r="K348" s="7"/>
      <c r="L348" s="7"/>
    </row>
    <row r="349" spans="1:12" ht="12.75">
      <c r="A349" s="7"/>
      <c r="B349" s="7"/>
      <c r="C349" s="7"/>
      <c r="D349" s="13"/>
      <c r="E349" s="6"/>
      <c r="F349" s="6"/>
      <c r="G349" s="14"/>
      <c r="H349" s="7"/>
      <c r="I349" s="7"/>
      <c r="J349" s="7"/>
      <c r="K349" s="7"/>
      <c r="L349" s="7"/>
    </row>
    <row r="350" spans="1:12" ht="12.75">
      <c r="A350" s="7"/>
      <c r="B350" s="7"/>
      <c r="C350" s="7"/>
      <c r="D350" s="13"/>
      <c r="E350" s="6"/>
      <c r="F350" s="6"/>
      <c r="G350" s="14"/>
      <c r="H350" s="7"/>
      <c r="I350" s="7"/>
      <c r="J350" s="7"/>
      <c r="K350" s="7"/>
      <c r="L350" s="7"/>
    </row>
    <row r="351" spans="1:12" ht="12.75">
      <c r="A351" s="7"/>
      <c r="B351" s="7"/>
      <c r="C351" s="7"/>
      <c r="D351" s="13"/>
      <c r="E351" s="6"/>
      <c r="F351" s="6"/>
      <c r="G351" s="14"/>
      <c r="H351" s="7"/>
      <c r="I351" s="7"/>
      <c r="J351" s="7"/>
      <c r="K351" s="7"/>
      <c r="L351" s="7"/>
    </row>
    <row r="352" spans="1:12" ht="12.75">
      <c r="A352" s="7"/>
      <c r="B352" s="7"/>
      <c r="C352" s="7"/>
      <c r="D352" s="13"/>
      <c r="E352" s="6"/>
      <c r="F352" s="6"/>
      <c r="G352" s="14"/>
      <c r="H352" s="7"/>
      <c r="I352" s="7"/>
      <c r="J352" s="7"/>
      <c r="K352" s="7"/>
      <c r="L352" s="7"/>
    </row>
    <row r="353" spans="1:12" ht="12.75">
      <c r="A353" s="7"/>
      <c r="B353" s="7"/>
      <c r="C353" s="7"/>
      <c r="D353" s="13"/>
      <c r="E353" s="6"/>
      <c r="F353" s="6"/>
      <c r="G353" s="14"/>
      <c r="H353" s="7"/>
      <c r="I353" s="7"/>
      <c r="J353" s="7"/>
      <c r="K353" s="7"/>
      <c r="L353" s="7"/>
    </row>
    <row r="354" spans="1:12" ht="12.75">
      <c r="A354" s="7"/>
      <c r="B354" s="7"/>
      <c r="C354" s="7"/>
      <c r="D354" s="13"/>
      <c r="E354" s="6"/>
      <c r="F354" s="6"/>
      <c r="G354" s="14"/>
      <c r="H354" s="7"/>
      <c r="I354" s="7"/>
      <c r="J354" s="7"/>
      <c r="K354" s="7"/>
      <c r="L354" s="7"/>
    </row>
    <row r="355" spans="1:12" ht="12.75">
      <c r="A355" s="7"/>
      <c r="B355" s="7"/>
      <c r="C355" s="7"/>
      <c r="D355" s="13"/>
      <c r="E355" s="6"/>
      <c r="F355" s="6"/>
      <c r="G355" s="14"/>
      <c r="H355" s="7"/>
      <c r="I355" s="7"/>
      <c r="J355" s="7"/>
      <c r="K355" s="7"/>
      <c r="L355" s="7"/>
    </row>
    <row r="356" spans="1:12" ht="12.75">
      <c r="A356" s="7"/>
      <c r="B356" s="7"/>
      <c r="C356" s="7"/>
      <c r="D356" s="13"/>
      <c r="E356" s="6"/>
      <c r="F356" s="6"/>
      <c r="G356" s="14"/>
      <c r="H356" s="7"/>
      <c r="I356" s="7"/>
      <c r="J356" s="7"/>
      <c r="K356" s="7"/>
      <c r="L356" s="7"/>
    </row>
    <row r="357" spans="1:12" ht="12.75">
      <c r="A357" s="7"/>
      <c r="B357" s="7"/>
      <c r="C357" s="7"/>
      <c r="D357" s="13"/>
      <c r="E357" s="6"/>
      <c r="F357" s="6"/>
      <c r="G357" s="14"/>
      <c r="H357" s="7"/>
      <c r="I357" s="7"/>
      <c r="J357" s="7"/>
      <c r="K357" s="7"/>
      <c r="L357" s="7"/>
    </row>
    <row r="358" spans="1:12" ht="12.75">
      <c r="A358" s="7"/>
      <c r="B358" s="7"/>
      <c r="C358" s="7"/>
      <c r="D358" s="13"/>
      <c r="E358" s="6"/>
      <c r="F358" s="6"/>
      <c r="G358" s="14"/>
      <c r="H358" s="7"/>
      <c r="I358" s="7"/>
      <c r="J358" s="7"/>
      <c r="K358" s="7"/>
      <c r="L358" s="7"/>
    </row>
    <row r="359" spans="1:12" ht="12.75">
      <c r="A359" s="7"/>
      <c r="B359" s="7"/>
      <c r="C359" s="7"/>
      <c r="D359" s="13"/>
      <c r="E359" s="6"/>
      <c r="F359" s="6"/>
      <c r="G359" s="14"/>
      <c r="H359" s="7"/>
      <c r="I359" s="7"/>
      <c r="J359" s="7"/>
      <c r="K359" s="7"/>
      <c r="L359" s="7"/>
    </row>
    <row r="360" spans="1:12" ht="12.75">
      <c r="A360" s="7"/>
      <c r="B360" s="7"/>
      <c r="C360" s="7"/>
      <c r="D360" s="13"/>
      <c r="E360" s="6"/>
      <c r="F360" s="6"/>
      <c r="G360" s="14"/>
      <c r="H360" s="7"/>
      <c r="I360" s="7"/>
      <c r="J360" s="7"/>
      <c r="K360" s="7"/>
      <c r="L360" s="7"/>
    </row>
    <row r="361" spans="1:12" ht="12.75">
      <c r="A361" s="7"/>
      <c r="B361" s="7"/>
      <c r="C361" s="7"/>
      <c r="D361" s="13"/>
      <c r="E361" s="6"/>
      <c r="F361" s="6"/>
      <c r="G361" s="14"/>
      <c r="H361" s="7"/>
      <c r="I361" s="7"/>
      <c r="J361" s="7"/>
      <c r="K361" s="7"/>
      <c r="L361" s="7"/>
    </row>
    <row r="362" spans="1:12" ht="12.75">
      <c r="A362" s="7"/>
      <c r="B362" s="7"/>
      <c r="C362" s="7"/>
      <c r="D362" s="13"/>
      <c r="E362" s="6"/>
      <c r="F362" s="6"/>
      <c r="G362" s="14"/>
      <c r="H362" s="7"/>
      <c r="I362" s="7"/>
      <c r="J362" s="7"/>
      <c r="K362" s="7"/>
      <c r="L362" s="7"/>
    </row>
    <row r="363" spans="1:12" ht="12.75">
      <c r="A363" s="7"/>
      <c r="B363" s="7"/>
      <c r="C363" s="7"/>
      <c r="D363" s="13"/>
      <c r="E363" s="6"/>
      <c r="F363" s="6"/>
      <c r="G363" s="14"/>
      <c r="H363" s="7"/>
      <c r="I363" s="7"/>
      <c r="J363" s="7"/>
      <c r="K363" s="7"/>
      <c r="L363" s="7"/>
    </row>
    <row r="364" spans="1:12" ht="12.75">
      <c r="A364" s="7"/>
      <c r="B364" s="7"/>
      <c r="C364" s="7"/>
      <c r="D364" s="13"/>
      <c r="E364" s="6"/>
      <c r="F364" s="6"/>
      <c r="G364" s="14"/>
      <c r="H364" s="7"/>
      <c r="I364" s="7"/>
      <c r="J364" s="7"/>
      <c r="K364" s="7"/>
      <c r="L364" s="7"/>
    </row>
    <row r="365" spans="1:12" ht="12.75">
      <c r="A365" s="7"/>
      <c r="B365" s="7"/>
      <c r="C365" s="7"/>
      <c r="D365" s="13"/>
      <c r="E365" s="6"/>
      <c r="F365" s="6"/>
      <c r="G365" s="14"/>
      <c r="H365" s="7"/>
      <c r="I365" s="7"/>
      <c r="J365" s="7"/>
      <c r="K365" s="7"/>
      <c r="L365" s="7"/>
    </row>
    <row r="366" spans="1:12" ht="12.75">
      <c r="A366" s="7"/>
      <c r="B366" s="7"/>
      <c r="C366" s="7"/>
      <c r="D366" s="13"/>
      <c r="E366" s="6"/>
      <c r="F366" s="6"/>
      <c r="G366" s="14"/>
      <c r="H366" s="7"/>
      <c r="I366" s="7"/>
      <c r="J366" s="7"/>
      <c r="K366" s="7"/>
      <c r="L366" s="7"/>
    </row>
    <row r="367" spans="1:12" ht="12.75">
      <c r="A367" s="7"/>
      <c r="B367" s="7"/>
      <c r="C367" s="7"/>
      <c r="D367" s="13"/>
      <c r="E367" s="6"/>
      <c r="F367" s="6"/>
      <c r="G367" s="14"/>
      <c r="H367" s="7"/>
      <c r="I367" s="7"/>
      <c r="J367" s="7"/>
      <c r="K367" s="7"/>
      <c r="L367" s="7"/>
    </row>
    <row r="368" spans="1:12" ht="12.75">
      <c r="A368" s="7"/>
      <c r="B368" s="7"/>
      <c r="C368" s="7"/>
      <c r="D368" s="13"/>
      <c r="E368" s="6"/>
      <c r="F368" s="6"/>
      <c r="G368" s="14"/>
      <c r="H368" s="7"/>
      <c r="I368" s="7"/>
      <c r="J368" s="7"/>
      <c r="K368" s="7"/>
      <c r="L368" s="7"/>
    </row>
    <row r="369" spans="1:12" ht="12.75">
      <c r="A369" s="7"/>
      <c r="B369" s="7"/>
      <c r="C369" s="7"/>
      <c r="D369" s="13"/>
      <c r="E369" s="6"/>
      <c r="F369" s="6"/>
      <c r="G369" s="14"/>
      <c r="H369" s="7"/>
      <c r="I369" s="7"/>
      <c r="J369" s="7"/>
      <c r="K369" s="7"/>
      <c r="L369" s="7"/>
    </row>
    <row r="370" spans="1:12" ht="12.75">
      <c r="A370" s="7"/>
      <c r="B370" s="7"/>
      <c r="C370" s="7"/>
      <c r="D370" s="13"/>
      <c r="E370" s="6"/>
      <c r="F370" s="6"/>
      <c r="G370" s="14"/>
      <c r="H370" s="7"/>
      <c r="I370" s="7"/>
      <c r="J370" s="7"/>
      <c r="K370" s="7"/>
      <c r="L370" s="7"/>
    </row>
    <row r="371" spans="1:12" ht="12.75">
      <c r="A371" s="7"/>
      <c r="B371" s="7"/>
      <c r="C371" s="7"/>
      <c r="D371" s="13"/>
      <c r="E371" s="6"/>
      <c r="F371" s="6"/>
      <c r="G371" s="14"/>
      <c r="H371" s="7"/>
      <c r="I371" s="7"/>
      <c r="J371" s="7"/>
      <c r="K371" s="7"/>
      <c r="L371" s="7"/>
    </row>
    <row r="372" spans="1:12" ht="12.75">
      <c r="A372" s="7"/>
      <c r="B372" s="7"/>
      <c r="C372" s="7"/>
      <c r="D372" s="13"/>
      <c r="E372" s="6"/>
      <c r="F372" s="6"/>
      <c r="G372" s="14"/>
      <c r="H372" s="7"/>
      <c r="I372" s="7"/>
      <c r="J372" s="7"/>
      <c r="K372" s="7"/>
      <c r="L372" s="7"/>
    </row>
    <row r="373" spans="1:12" ht="12.75">
      <c r="A373" s="7"/>
      <c r="B373" s="7"/>
      <c r="C373" s="7"/>
      <c r="D373" s="13"/>
      <c r="E373" s="6"/>
      <c r="F373" s="6"/>
      <c r="G373" s="14"/>
      <c r="H373" s="7"/>
      <c r="I373" s="7"/>
      <c r="J373" s="7"/>
      <c r="K373" s="7"/>
      <c r="L373" s="7"/>
    </row>
    <row r="374" spans="1:12" ht="12.75">
      <c r="A374" s="7"/>
      <c r="B374" s="7"/>
      <c r="C374" s="7"/>
      <c r="D374" s="13"/>
      <c r="E374" s="6"/>
      <c r="F374" s="6"/>
      <c r="G374" s="14"/>
      <c r="H374" s="7"/>
      <c r="I374" s="7"/>
      <c r="J374" s="7"/>
      <c r="K374" s="7"/>
      <c r="L374" s="7"/>
    </row>
    <row r="375" spans="1:12" ht="12.75">
      <c r="A375" s="7"/>
      <c r="B375" s="7"/>
      <c r="C375" s="7"/>
      <c r="D375" s="13"/>
      <c r="E375" s="6"/>
      <c r="F375" s="6"/>
      <c r="G375" s="14"/>
      <c r="H375" s="7"/>
      <c r="I375" s="7"/>
      <c r="J375" s="7"/>
      <c r="K375" s="7"/>
      <c r="L375" s="7"/>
    </row>
    <row r="376" spans="1:12" ht="12.75">
      <c r="A376" s="7"/>
      <c r="B376" s="7"/>
      <c r="C376" s="7"/>
      <c r="D376" s="13"/>
      <c r="E376" s="6"/>
      <c r="F376" s="6"/>
      <c r="G376" s="14"/>
      <c r="H376" s="7"/>
      <c r="I376" s="7"/>
      <c r="J376" s="7"/>
      <c r="K376" s="7"/>
      <c r="L376" s="7"/>
    </row>
    <row r="377" spans="1:12" ht="12.75">
      <c r="A377" s="7"/>
      <c r="B377" s="7"/>
      <c r="C377" s="7"/>
      <c r="D377" s="13"/>
      <c r="E377" s="6"/>
      <c r="F377" s="6"/>
      <c r="G377" s="14"/>
      <c r="H377" s="7"/>
      <c r="I377" s="7"/>
      <c r="J377" s="7"/>
      <c r="K377" s="7"/>
      <c r="L377" s="7"/>
    </row>
    <row r="378" spans="1:12" ht="12.75">
      <c r="A378" s="7"/>
      <c r="B378" s="7"/>
      <c r="C378" s="7"/>
      <c r="D378" s="13"/>
      <c r="E378" s="6"/>
      <c r="F378" s="6"/>
      <c r="G378" s="14"/>
      <c r="H378" s="7"/>
      <c r="I378" s="7"/>
      <c r="J378" s="7"/>
      <c r="K378" s="7"/>
      <c r="L378" s="7"/>
    </row>
    <row r="379" spans="1:12" ht="12.75">
      <c r="A379" s="7"/>
      <c r="B379" s="7"/>
      <c r="C379" s="7"/>
      <c r="D379" s="13"/>
      <c r="E379" s="6"/>
      <c r="F379" s="6"/>
      <c r="G379" s="14"/>
      <c r="H379" s="7"/>
      <c r="I379" s="7"/>
      <c r="J379" s="7"/>
      <c r="K379" s="7"/>
      <c r="L379" s="7"/>
    </row>
    <row r="380" spans="1:12" ht="12.75">
      <c r="A380" s="7"/>
      <c r="B380" s="7"/>
      <c r="C380" s="7"/>
      <c r="D380" s="13"/>
      <c r="E380" s="6"/>
      <c r="F380" s="6"/>
      <c r="G380" s="14"/>
      <c r="H380" s="7"/>
      <c r="I380" s="7"/>
      <c r="J380" s="7"/>
      <c r="K380" s="7"/>
      <c r="L380" s="7"/>
    </row>
    <row r="381" spans="1:12" ht="12.75">
      <c r="A381" s="7"/>
      <c r="B381" s="7"/>
      <c r="C381" s="7"/>
      <c r="D381" s="13"/>
      <c r="E381" s="6"/>
      <c r="F381" s="6"/>
      <c r="G381" s="14"/>
      <c r="H381" s="7"/>
      <c r="I381" s="7"/>
      <c r="J381" s="7"/>
      <c r="K381" s="7"/>
      <c r="L381" s="7"/>
    </row>
    <row r="382" spans="1:12" ht="12.75">
      <c r="A382" s="7"/>
      <c r="B382" s="7"/>
      <c r="C382" s="7"/>
      <c r="D382" s="13"/>
      <c r="E382" s="6"/>
      <c r="F382" s="6"/>
      <c r="G382" s="14"/>
      <c r="H382" s="7"/>
      <c r="I382" s="7"/>
      <c r="J382" s="7"/>
      <c r="K382" s="7"/>
      <c r="L382" s="7"/>
    </row>
    <row r="383" spans="1:12" ht="12.75">
      <c r="A383" s="7"/>
      <c r="B383" s="7"/>
      <c r="C383" s="7"/>
      <c r="D383" s="13"/>
      <c r="E383" s="6"/>
      <c r="F383" s="6"/>
      <c r="G383" s="14"/>
      <c r="H383" s="7"/>
      <c r="I383" s="7"/>
      <c r="J383" s="7"/>
      <c r="K383" s="7"/>
      <c r="L383" s="7"/>
    </row>
    <row r="384" spans="1:12" ht="12.75">
      <c r="A384" s="7"/>
      <c r="B384" s="7"/>
      <c r="C384" s="7"/>
      <c r="D384" s="13"/>
      <c r="E384" s="6"/>
      <c r="F384" s="6"/>
      <c r="G384" s="14"/>
      <c r="H384" s="7"/>
      <c r="I384" s="7"/>
      <c r="J384" s="7"/>
      <c r="K384" s="7"/>
      <c r="L384" s="7"/>
    </row>
    <row r="385" spans="1:12" ht="12.75">
      <c r="A385" s="7"/>
      <c r="B385" s="7"/>
      <c r="C385" s="7"/>
      <c r="D385" s="13"/>
      <c r="E385" s="6"/>
      <c r="F385" s="6"/>
      <c r="G385" s="14"/>
      <c r="H385" s="7"/>
      <c r="I385" s="7"/>
      <c r="J385" s="7"/>
      <c r="K385" s="7"/>
      <c r="L385" s="7"/>
    </row>
    <row r="386" spans="1:12" ht="12.75">
      <c r="A386" s="7"/>
      <c r="B386" s="7"/>
      <c r="C386" s="7"/>
      <c r="D386" s="13"/>
      <c r="E386" s="6"/>
      <c r="F386" s="6"/>
      <c r="G386" s="14"/>
      <c r="H386" s="7"/>
      <c r="I386" s="7"/>
      <c r="J386" s="7"/>
      <c r="K386" s="7"/>
      <c r="L386" s="7"/>
    </row>
    <row r="387" spans="1:12" ht="12.75">
      <c r="A387" s="7"/>
      <c r="B387" s="7"/>
      <c r="C387" s="7"/>
      <c r="D387" s="13"/>
      <c r="E387" s="6"/>
      <c r="F387" s="6"/>
      <c r="G387" s="14"/>
      <c r="H387" s="7"/>
      <c r="I387" s="7"/>
      <c r="J387" s="7"/>
      <c r="K387" s="7"/>
      <c r="L387" s="7"/>
    </row>
    <row r="388" spans="1:12" ht="12.75">
      <c r="A388" s="7"/>
      <c r="B388" s="7"/>
      <c r="C388" s="7"/>
      <c r="D388" s="13"/>
      <c r="E388" s="6"/>
      <c r="F388" s="6"/>
      <c r="G388" s="14"/>
      <c r="H388" s="7"/>
      <c r="I388" s="7"/>
      <c r="J388" s="7"/>
      <c r="K388" s="7"/>
      <c r="L388" s="7"/>
    </row>
    <row r="389" spans="1:12" ht="12.75">
      <c r="A389" s="7"/>
      <c r="B389" s="7"/>
      <c r="C389" s="7"/>
      <c r="D389" s="13"/>
      <c r="E389" s="6"/>
      <c r="F389" s="6"/>
      <c r="G389" s="14"/>
      <c r="H389" s="7"/>
      <c r="I389" s="7"/>
      <c r="J389" s="7"/>
      <c r="K389" s="7"/>
      <c r="L389" s="7"/>
    </row>
    <row r="390" spans="1:12" ht="12.75">
      <c r="A390" s="7"/>
      <c r="B390" s="7"/>
      <c r="C390" s="7"/>
      <c r="D390" s="13"/>
      <c r="E390" s="6"/>
      <c r="F390" s="6"/>
      <c r="G390" s="14"/>
      <c r="H390" s="7"/>
      <c r="I390" s="7"/>
      <c r="J390" s="7"/>
      <c r="K390" s="7"/>
      <c r="L390" s="7"/>
    </row>
    <row r="391" spans="1:12" ht="12.75">
      <c r="A391" s="7"/>
      <c r="B391" s="7"/>
      <c r="C391" s="7"/>
      <c r="D391" s="13"/>
      <c r="E391" s="6"/>
      <c r="F391" s="6"/>
      <c r="G391" s="14"/>
      <c r="H391" s="7"/>
      <c r="I391" s="7"/>
      <c r="J391" s="7"/>
      <c r="K391" s="7"/>
      <c r="L391" s="7"/>
    </row>
    <row r="392" spans="1:12" ht="12.75">
      <c r="A392" s="7"/>
      <c r="B392" s="7"/>
      <c r="C392" s="7"/>
      <c r="D392" s="13"/>
      <c r="E392" s="6"/>
      <c r="F392" s="6"/>
      <c r="G392" s="14"/>
      <c r="H392" s="7"/>
      <c r="I392" s="7"/>
      <c r="J392" s="7"/>
      <c r="K392" s="7"/>
      <c r="L392" s="7"/>
    </row>
    <row r="393" spans="1:12" ht="12.75">
      <c r="A393" s="7"/>
      <c r="B393" s="7"/>
      <c r="C393" s="7"/>
      <c r="D393" s="13"/>
      <c r="E393" s="6"/>
      <c r="F393" s="6"/>
      <c r="G393" s="14"/>
      <c r="H393" s="7"/>
      <c r="I393" s="7"/>
      <c r="J393" s="7"/>
      <c r="K393" s="7"/>
      <c r="L393" s="7"/>
    </row>
    <row r="394" spans="1:12" ht="12.75">
      <c r="A394" s="7"/>
      <c r="B394" s="7"/>
      <c r="C394" s="7"/>
      <c r="D394" s="13"/>
      <c r="E394" s="6"/>
      <c r="F394" s="6"/>
      <c r="G394" s="14"/>
      <c r="H394" s="7"/>
      <c r="I394" s="7"/>
      <c r="J394" s="7"/>
      <c r="K394" s="7"/>
      <c r="L394" s="7"/>
    </row>
    <row r="395" spans="1:12" ht="12.75">
      <c r="A395" s="7"/>
      <c r="B395" s="7"/>
      <c r="C395" s="7"/>
      <c r="D395" s="13"/>
      <c r="E395" s="6"/>
      <c r="F395" s="6"/>
      <c r="G395" s="14"/>
      <c r="H395" s="7"/>
      <c r="I395" s="7"/>
      <c r="J395" s="7"/>
      <c r="K395" s="7"/>
      <c r="L395" s="7"/>
    </row>
    <row r="396" spans="1:12" ht="12.75">
      <c r="A396" s="7"/>
      <c r="B396" s="7"/>
      <c r="C396" s="7"/>
      <c r="D396" s="13"/>
      <c r="E396" s="6"/>
      <c r="F396" s="6"/>
      <c r="G396" s="14"/>
      <c r="H396" s="7"/>
      <c r="I396" s="7"/>
      <c r="J396" s="7"/>
      <c r="K396" s="7"/>
      <c r="L396" s="7"/>
    </row>
    <row r="397" spans="1:12" ht="12.75">
      <c r="A397" s="7"/>
      <c r="B397" s="7"/>
      <c r="C397" s="7"/>
      <c r="D397" s="13"/>
      <c r="E397" s="6"/>
      <c r="F397" s="6"/>
      <c r="G397" s="14"/>
      <c r="H397" s="7"/>
      <c r="I397" s="7"/>
      <c r="J397" s="7"/>
      <c r="K397" s="7"/>
      <c r="L397" s="7"/>
    </row>
    <row r="398" spans="1:12" ht="12.75">
      <c r="A398" s="7"/>
      <c r="B398" s="7"/>
      <c r="C398" s="7"/>
      <c r="D398" s="13"/>
      <c r="E398" s="6"/>
      <c r="F398" s="6"/>
      <c r="G398" s="14"/>
      <c r="H398" s="7"/>
      <c r="I398" s="7"/>
      <c r="J398" s="7"/>
      <c r="K398" s="7"/>
      <c r="L398" s="7"/>
    </row>
    <row r="399" spans="1:12" ht="12.75">
      <c r="A399" s="7"/>
      <c r="B399" s="7"/>
      <c r="C399" s="7"/>
      <c r="D399" s="13"/>
      <c r="E399" s="6"/>
      <c r="F399" s="6"/>
      <c r="G399" s="14"/>
      <c r="H399" s="7"/>
      <c r="I399" s="7"/>
      <c r="J399" s="7"/>
      <c r="K399" s="7"/>
      <c r="L399" s="7"/>
    </row>
    <row r="400" spans="1:12" ht="12.75">
      <c r="A400" s="7"/>
      <c r="B400" s="7"/>
      <c r="C400" s="7"/>
      <c r="D400" s="13"/>
      <c r="E400" s="6"/>
      <c r="F400" s="6"/>
      <c r="G400" s="14"/>
      <c r="H400" s="7"/>
      <c r="I400" s="7"/>
      <c r="J400" s="7"/>
      <c r="K400" s="7"/>
      <c r="L400" s="7"/>
    </row>
    <row r="401" spans="1:12" ht="12.75">
      <c r="A401" s="7"/>
      <c r="B401" s="7"/>
      <c r="C401" s="7"/>
      <c r="D401" s="13"/>
      <c r="E401" s="6"/>
      <c r="F401" s="6"/>
      <c r="G401" s="14"/>
      <c r="H401" s="7"/>
      <c r="I401" s="7"/>
      <c r="J401" s="7"/>
      <c r="K401" s="7"/>
      <c r="L401" s="7"/>
    </row>
    <row r="402" spans="1:12" ht="12.75">
      <c r="A402" s="7"/>
      <c r="B402" s="7"/>
      <c r="C402" s="7"/>
      <c r="D402" s="13"/>
      <c r="E402" s="6"/>
      <c r="F402" s="6"/>
      <c r="G402" s="14"/>
      <c r="H402" s="7"/>
      <c r="I402" s="7"/>
      <c r="J402" s="7"/>
      <c r="K402" s="7"/>
      <c r="L402" s="7"/>
    </row>
    <row r="403" spans="1:12" ht="12.75">
      <c r="A403" s="7"/>
      <c r="B403" s="7"/>
      <c r="C403" s="7"/>
      <c r="D403" s="13"/>
      <c r="E403" s="6"/>
      <c r="F403" s="6"/>
      <c r="G403" s="14"/>
      <c r="H403" s="7"/>
      <c r="I403" s="7"/>
      <c r="J403" s="7"/>
      <c r="K403" s="7"/>
      <c r="L403" s="7"/>
    </row>
    <row r="404" spans="1:12" ht="12.75">
      <c r="A404" s="7"/>
      <c r="B404" s="7"/>
      <c r="C404" s="7"/>
      <c r="D404" s="13"/>
      <c r="E404" s="6"/>
      <c r="F404" s="6"/>
      <c r="G404" s="14"/>
      <c r="H404" s="7"/>
      <c r="I404" s="7"/>
      <c r="J404" s="7"/>
      <c r="K404" s="7"/>
      <c r="L404" s="7"/>
    </row>
    <row r="405" spans="1:12" ht="12.75">
      <c r="A405" s="7"/>
      <c r="B405" s="7"/>
      <c r="C405" s="7"/>
      <c r="D405" s="13"/>
      <c r="E405" s="6"/>
      <c r="F405" s="6"/>
      <c r="G405" s="14"/>
      <c r="H405" s="7"/>
      <c r="I405" s="7"/>
      <c r="J405" s="7"/>
      <c r="K405" s="7"/>
      <c r="L405" s="7"/>
    </row>
    <row r="406" spans="1:12" ht="12.75">
      <c r="A406" s="7"/>
      <c r="B406" s="7"/>
      <c r="C406" s="7"/>
      <c r="D406" s="13"/>
      <c r="E406" s="6"/>
      <c r="F406" s="6"/>
      <c r="G406" s="14"/>
      <c r="H406" s="7"/>
      <c r="I406" s="7"/>
      <c r="J406" s="7"/>
      <c r="K406" s="7"/>
      <c r="L406" s="7"/>
    </row>
    <row r="407" spans="1:12" ht="12.75">
      <c r="A407" s="7"/>
      <c r="B407" s="7"/>
      <c r="C407" s="7"/>
      <c r="D407" s="13"/>
      <c r="E407" s="6"/>
      <c r="F407" s="6"/>
      <c r="G407" s="14"/>
      <c r="H407" s="7"/>
      <c r="I407" s="7"/>
      <c r="J407" s="7"/>
      <c r="K407" s="7"/>
      <c r="L407" s="7"/>
    </row>
    <row r="408" spans="1:12" ht="12.75">
      <c r="A408" s="7"/>
      <c r="B408" s="7"/>
      <c r="C408" s="7"/>
      <c r="D408" s="13"/>
      <c r="E408" s="6"/>
      <c r="F408" s="6"/>
      <c r="G408" s="14"/>
      <c r="H408" s="7"/>
      <c r="I408" s="7"/>
      <c r="J408" s="7"/>
      <c r="K408" s="7"/>
      <c r="L408" s="7"/>
    </row>
    <row r="409" spans="1:12" ht="12.75">
      <c r="A409" s="7"/>
      <c r="B409" s="7"/>
      <c r="C409" s="7"/>
      <c r="D409" s="13"/>
      <c r="E409" s="6"/>
      <c r="F409" s="6"/>
      <c r="G409" s="14"/>
      <c r="H409" s="7"/>
      <c r="I409" s="7"/>
      <c r="J409" s="7"/>
      <c r="K409" s="7"/>
      <c r="L409" s="7"/>
    </row>
    <row r="410" spans="1:12" ht="12.75">
      <c r="A410" s="7"/>
      <c r="B410" s="7"/>
      <c r="C410" s="7"/>
      <c r="D410" s="13"/>
      <c r="E410" s="6"/>
      <c r="F410" s="6"/>
      <c r="G410" s="14"/>
      <c r="H410" s="7"/>
      <c r="I410" s="7"/>
      <c r="J410" s="7"/>
      <c r="K410" s="7"/>
      <c r="L410" s="7"/>
    </row>
    <row r="411" spans="1:12" ht="12.75">
      <c r="A411" s="7"/>
      <c r="B411" s="7"/>
      <c r="C411" s="7"/>
      <c r="D411" s="13"/>
      <c r="E411" s="6"/>
      <c r="F411" s="6"/>
      <c r="G411" s="14"/>
      <c r="H411" s="7"/>
      <c r="I411" s="7"/>
      <c r="J411" s="7"/>
      <c r="K411" s="7"/>
      <c r="L411" s="7"/>
    </row>
    <row r="412" spans="1:12" ht="12.75">
      <c r="A412" s="7"/>
      <c r="B412" s="7"/>
      <c r="C412" s="7"/>
      <c r="D412" s="13"/>
      <c r="E412" s="6"/>
      <c r="F412" s="6"/>
      <c r="G412" s="14"/>
      <c r="H412" s="7"/>
      <c r="I412" s="7"/>
      <c r="J412" s="7"/>
      <c r="K412" s="7"/>
      <c r="L412" s="7"/>
    </row>
    <row r="413" spans="1:12" ht="12.75">
      <c r="A413" s="7"/>
      <c r="B413" s="7"/>
      <c r="C413" s="7"/>
      <c r="D413" s="13"/>
      <c r="E413" s="6"/>
      <c r="F413" s="6"/>
      <c r="G413" s="14"/>
      <c r="H413" s="7"/>
      <c r="I413" s="7"/>
      <c r="J413" s="7"/>
      <c r="K413" s="7"/>
      <c r="L413" s="7"/>
    </row>
    <row r="414" spans="1:12" ht="12.75">
      <c r="A414" s="7"/>
      <c r="B414" s="7"/>
      <c r="C414" s="7"/>
      <c r="D414" s="13"/>
      <c r="E414" s="6"/>
      <c r="F414" s="6"/>
      <c r="G414" s="14"/>
      <c r="H414" s="7"/>
      <c r="I414" s="7"/>
      <c r="J414" s="7"/>
      <c r="K414" s="7"/>
      <c r="L414" s="7"/>
    </row>
    <row r="415" spans="1:12" ht="12.75">
      <c r="A415" s="7"/>
      <c r="B415" s="7"/>
      <c r="C415" s="7"/>
      <c r="D415" s="13"/>
      <c r="E415" s="6"/>
      <c r="F415" s="6"/>
      <c r="G415" s="14"/>
      <c r="H415" s="7"/>
      <c r="I415" s="7"/>
      <c r="J415" s="7"/>
      <c r="K415" s="7"/>
      <c r="L415" s="7"/>
    </row>
    <row r="416" spans="1:12" ht="12.75">
      <c r="A416" s="7"/>
      <c r="B416" s="7"/>
      <c r="C416" s="7"/>
      <c r="D416" s="13"/>
      <c r="E416" s="6"/>
      <c r="F416" s="6"/>
      <c r="G416" s="14"/>
      <c r="H416" s="7"/>
      <c r="I416" s="7"/>
      <c r="J416" s="7"/>
      <c r="K416" s="7"/>
      <c r="L416" s="7"/>
    </row>
    <row r="417" spans="1:12" ht="12.75">
      <c r="A417" s="7"/>
      <c r="B417" s="7"/>
      <c r="C417" s="7"/>
      <c r="D417" s="13"/>
      <c r="E417" s="6"/>
      <c r="F417" s="6"/>
      <c r="G417" s="14"/>
      <c r="H417" s="7"/>
      <c r="I417" s="7"/>
      <c r="J417" s="7"/>
      <c r="K417" s="7"/>
      <c r="L417" s="7"/>
    </row>
    <row r="418" spans="1:12" ht="12.75">
      <c r="A418" s="7"/>
      <c r="B418" s="7"/>
      <c r="C418" s="7"/>
      <c r="D418" s="13"/>
      <c r="E418" s="6"/>
      <c r="F418" s="6"/>
      <c r="G418" s="14"/>
      <c r="H418" s="7"/>
      <c r="I418" s="7"/>
      <c r="J418" s="7"/>
      <c r="K418" s="7"/>
      <c r="L418" s="7"/>
    </row>
    <row r="419" spans="1:12" ht="12.75">
      <c r="A419" s="7"/>
      <c r="B419" s="7"/>
      <c r="C419" s="7"/>
      <c r="D419" s="13"/>
      <c r="E419" s="6"/>
      <c r="F419" s="6"/>
      <c r="G419" s="14"/>
      <c r="H419" s="7"/>
      <c r="I419" s="7"/>
      <c r="J419" s="7"/>
      <c r="K419" s="7"/>
      <c r="L419" s="7"/>
    </row>
    <row r="420" spans="1:12" ht="12.75">
      <c r="A420" s="7"/>
      <c r="B420" s="7"/>
      <c r="C420" s="7"/>
      <c r="D420" s="13"/>
      <c r="E420" s="6"/>
      <c r="F420" s="6"/>
      <c r="G420" s="14"/>
      <c r="H420" s="7"/>
      <c r="I420" s="7"/>
      <c r="J420" s="7"/>
      <c r="K420" s="7"/>
      <c r="L420" s="7"/>
    </row>
    <row r="421" spans="1:12" ht="12.75">
      <c r="A421" s="7"/>
      <c r="B421" s="7"/>
      <c r="C421" s="7"/>
      <c r="D421" s="13"/>
      <c r="E421" s="6"/>
      <c r="F421" s="6"/>
      <c r="G421" s="14"/>
      <c r="H421" s="7"/>
      <c r="I421" s="7"/>
      <c r="J421" s="7"/>
      <c r="K421" s="7"/>
      <c r="L421" s="7"/>
    </row>
    <row r="422" spans="1:12" ht="12.75">
      <c r="A422" s="7"/>
      <c r="B422" s="7"/>
      <c r="C422" s="7"/>
      <c r="D422" s="13"/>
      <c r="E422" s="6"/>
      <c r="F422" s="6"/>
      <c r="G422" s="14"/>
      <c r="H422" s="7"/>
      <c r="I422" s="7"/>
      <c r="J422" s="7"/>
      <c r="K422" s="7"/>
      <c r="L422" s="7"/>
    </row>
    <row r="423" spans="1:12" ht="12.75">
      <c r="A423" s="7"/>
      <c r="B423" s="7"/>
      <c r="C423" s="7"/>
      <c r="D423" s="13"/>
      <c r="E423" s="6"/>
      <c r="F423" s="6"/>
      <c r="G423" s="14"/>
      <c r="H423" s="7"/>
      <c r="I423" s="7"/>
      <c r="J423" s="7"/>
      <c r="K423" s="7"/>
      <c r="L423" s="7"/>
    </row>
    <row r="424" spans="1:12" ht="12.75">
      <c r="A424" s="7"/>
      <c r="B424" s="7"/>
      <c r="C424" s="7"/>
      <c r="D424" s="13"/>
      <c r="E424" s="6"/>
      <c r="F424" s="6"/>
      <c r="G424" s="14"/>
      <c r="H424" s="7"/>
      <c r="I424" s="7"/>
      <c r="J424" s="7"/>
      <c r="K424" s="7"/>
      <c r="L424" s="7"/>
    </row>
    <row r="425" spans="1:12" ht="12.75">
      <c r="A425" s="7"/>
      <c r="B425" s="7"/>
      <c r="C425" s="7"/>
      <c r="D425" s="13"/>
      <c r="E425" s="6"/>
      <c r="F425" s="6"/>
      <c r="G425" s="14"/>
      <c r="H425" s="7"/>
      <c r="I425" s="7"/>
      <c r="J425" s="7"/>
      <c r="K425" s="7"/>
      <c r="L425" s="7"/>
    </row>
    <row r="426" spans="1:12" ht="12.75">
      <c r="A426" s="7"/>
      <c r="B426" s="7"/>
      <c r="C426" s="7"/>
      <c r="D426" s="13"/>
      <c r="E426" s="6"/>
      <c r="F426" s="6"/>
      <c r="G426" s="14"/>
      <c r="H426" s="7"/>
      <c r="I426" s="7"/>
      <c r="J426" s="7"/>
      <c r="K426" s="7"/>
      <c r="L426" s="7"/>
    </row>
    <row r="427" spans="1:12" ht="12.75">
      <c r="A427" s="7"/>
      <c r="B427" s="7"/>
      <c r="C427" s="7"/>
      <c r="D427" s="13"/>
      <c r="E427" s="6"/>
      <c r="F427" s="6"/>
      <c r="G427" s="14"/>
      <c r="H427" s="7"/>
      <c r="I427" s="7"/>
      <c r="J427" s="7"/>
      <c r="K427" s="7"/>
      <c r="L427" s="7"/>
    </row>
    <row r="428" spans="1:12" ht="12.75">
      <c r="A428" s="7"/>
      <c r="B428" s="7"/>
      <c r="C428" s="7"/>
      <c r="D428" s="13"/>
      <c r="E428" s="6"/>
      <c r="F428" s="6"/>
      <c r="G428" s="14"/>
      <c r="H428" s="7"/>
      <c r="I428" s="7"/>
      <c r="J428" s="7"/>
      <c r="K428" s="7"/>
      <c r="L428" s="7"/>
    </row>
    <row r="429" spans="1:12" ht="12.75">
      <c r="A429" s="7"/>
      <c r="B429" s="7"/>
      <c r="C429" s="7"/>
      <c r="D429" s="13"/>
      <c r="E429" s="6"/>
      <c r="F429" s="6"/>
      <c r="G429" s="14"/>
      <c r="H429" s="7"/>
      <c r="I429" s="7"/>
      <c r="J429" s="7"/>
      <c r="K429" s="7"/>
      <c r="L429" s="7"/>
    </row>
    <row r="430" spans="1:12" ht="12.75">
      <c r="A430" s="7"/>
      <c r="B430" s="7"/>
      <c r="C430" s="7"/>
      <c r="D430" s="13"/>
      <c r="E430" s="6"/>
      <c r="F430" s="6"/>
      <c r="G430" s="14"/>
      <c r="H430" s="7"/>
      <c r="I430" s="7"/>
      <c r="J430" s="7"/>
      <c r="K430" s="7"/>
      <c r="L430" s="7"/>
    </row>
    <row r="431" spans="1:12" ht="12.75">
      <c r="A431" s="7"/>
      <c r="B431" s="7"/>
      <c r="C431" s="7"/>
      <c r="D431" s="13"/>
      <c r="E431" s="6"/>
      <c r="F431" s="6"/>
      <c r="G431" s="14"/>
      <c r="H431" s="7"/>
      <c r="I431" s="7"/>
      <c r="J431" s="7"/>
      <c r="K431" s="7"/>
      <c r="L431" s="7"/>
    </row>
    <row r="432" spans="1:12" ht="12.75">
      <c r="A432" s="7"/>
      <c r="B432" s="7"/>
      <c r="C432" s="7"/>
      <c r="D432" s="13"/>
      <c r="E432" s="6"/>
      <c r="F432" s="6"/>
      <c r="G432" s="14"/>
      <c r="H432" s="7"/>
      <c r="I432" s="7"/>
      <c r="J432" s="7"/>
      <c r="K432" s="7"/>
      <c r="L432" s="7"/>
    </row>
    <row r="433" spans="1:12" ht="12.75">
      <c r="A433" s="7"/>
      <c r="B433" s="7"/>
      <c r="C433" s="7"/>
      <c r="D433" s="13"/>
      <c r="E433" s="6"/>
      <c r="F433" s="6"/>
      <c r="G433" s="14"/>
      <c r="H433" s="7"/>
      <c r="I433" s="7"/>
      <c r="J433" s="7"/>
      <c r="K433" s="7"/>
      <c r="L433" s="7"/>
    </row>
    <row r="434" spans="1:12" ht="12.75">
      <c r="A434" s="7"/>
      <c r="B434" s="7"/>
      <c r="C434" s="7"/>
      <c r="D434" s="13"/>
      <c r="E434" s="6"/>
      <c r="F434" s="6"/>
      <c r="G434" s="14"/>
      <c r="H434" s="7"/>
      <c r="I434" s="7"/>
      <c r="J434" s="7"/>
      <c r="K434" s="7"/>
      <c r="L434" s="7"/>
    </row>
    <row r="435" spans="1:12" ht="12.75">
      <c r="A435" s="7"/>
      <c r="B435" s="7"/>
      <c r="C435" s="7"/>
      <c r="D435" s="13"/>
      <c r="E435" s="6"/>
      <c r="F435" s="6"/>
      <c r="G435" s="14"/>
      <c r="H435" s="7"/>
      <c r="I435" s="7"/>
      <c r="J435" s="7"/>
      <c r="K435" s="7"/>
      <c r="L435" s="7"/>
    </row>
    <row r="436" spans="1:12" ht="12.75">
      <c r="A436" s="7"/>
      <c r="B436" s="7"/>
      <c r="C436" s="7"/>
      <c r="D436" s="13"/>
      <c r="E436" s="6"/>
      <c r="F436" s="6"/>
      <c r="G436" s="14"/>
      <c r="H436" s="7"/>
      <c r="I436" s="7"/>
      <c r="J436" s="7"/>
      <c r="K436" s="7"/>
      <c r="L436" s="7"/>
    </row>
    <row r="437" spans="1:12" ht="12.75">
      <c r="A437" s="7"/>
      <c r="B437" s="7"/>
      <c r="C437" s="7"/>
      <c r="D437" s="13"/>
      <c r="E437" s="6"/>
      <c r="F437" s="6"/>
      <c r="G437" s="14"/>
      <c r="H437" s="7"/>
      <c r="I437" s="7"/>
      <c r="J437" s="7"/>
      <c r="K437" s="7"/>
      <c r="L437" s="7"/>
    </row>
    <row r="438" spans="1:12" ht="12.75">
      <c r="A438" s="7"/>
      <c r="B438" s="7"/>
      <c r="C438" s="7"/>
      <c r="D438" s="13"/>
      <c r="E438" s="6"/>
      <c r="F438" s="6"/>
      <c r="G438" s="14"/>
      <c r="H438" s="7"/>
      <c r="I438" s="7"/>
      <c r="J438" s="7"/>
      <c r="K438" s="7"/>
      <c r="L438" s="7"/>
    </row>
    <row r="439" spans="1:12" ht="12.75">
      <c r="A439" s="7"/>
      <c r="B439" s="7"/>
      <c r="C439" s="7"/>
      <c r="D439" s="13"/>
      <c r="E439" s="6"/>
      <c r="F439" s="6"/>
      <c r="G439" s="14"/>
      <c r="H439" s="7"/>
      <c r="I439" s="7"/>
      <c r="J439" s="7"/>
      <c r="K439" s="7"/>
      <c r="L439" s="7"/>
    </row>
    <row r="440" spans="1:12" ht="12.75">
      <c r="A440" s="7"/>
      <c r="B440" s="7"/>
      <c r="C440" s="7"/>
      <c r="D440" s="13"/>
      <c r="E440" s="6"/>
      <c r="F440" s="6"/>
      <c r="G440" s="14"/>
      <c r="H440" s="7"/>
      <c r="I440" s="7"/>
      <c r="J440" s="7"/>
      <c r="K440" s="7"/>
      <c r="L440" s="7"/>
    </row>
    <row r="441" spans="1:12" ht="12.75">
      <c r="A441" s="7"/>
      <c r="B441" s="7"/>
      <c r="C441" s="7"/>
      <c r="D441" s="13"/>
      <c r="E441" s="6"/>
      <c r="F441" s="6"/>
      <c r="G441" s="14"/>
      <c r="H441" s="7"/>
      <c r="I441" s="7"/>
      <c r="J441" s="7"/>
      <c r="K441" s="7"/>
      <c r="L441" s="7"/>
    </row>
    <row r="442" spans="1:12" ht="12.75">
      <c r="A442" s="7"/>
      <c r="B442" s="7"/>
      <c r="C442" s="7"/>
      <c r="D442" s="13"/>
      <c r="E442" s="6"/>
      <c r="F442" s="6"/>
      <c r="G442" s="14"/>
      <c r="H442" s="7"/>
      <c r="I442" s="7"/>
      <c r="J442" s="7"/>
      <c r="K442" s="7"/>
      <c r="L442" s="7"/>
    </row>
    <row r="443" spans="1:12" ht="12.75">
      <c r="A443" s="7"/>
      <c r="B443" s="7"/>
      <c r="C443" s="7"/>
      <c r="D443" s="13"/>
      <c r="E443" s="6"/>
      <c r="F443" s="6"/>
      <c r="G443" s="14"/>
      <c r="H443" s="7"/>
      <c r="I443" s="7"/>
      <c r="J443" s="7"/>
      <c r="K443" s="7"/>
      <c r="L443" s="7"/>
    </row>
    <row r="444" spans="1:12" ht="12.75">
      <c r="A444" s="7"/>
      <c r="B444" s="7"/>
      <c r="C444" s="7"/>
      <c r="D444" s="13"/>
      <c r="E444" s="6"/>
      <c r="F444" s="6"/>
      <c r="G444" s="14"/>
      <c r="H444" s="7"/>
      <c r="I444" s="7"/>
      <c r="J444" s="7"/>
      <c r="K444" s="7"/>
      <c r="L444" s="7"/>
    </row>
    <row r="445" spans="1:12" ht="12.75">
      <c r="A445" s="7"/>
      <c r="B445" s="7"/>
      <c r="C445" s="7"/>
      <c r="D445" s="13"/>
      <c r="E445" s="6"/>
      <c r="F445" s="6"/>
      <c r="G445" s="14"/>
      <c r="H445" s="7"/>
      <c r="I445" s="7"/>
      <c r="J445" s="7"/>
      <c r="K445" s="7"/>
      <c r="L445" s="7"/>
    </row>
    <row r="446" spans="1:12" ht="12.75">
      <c r="A446" s="7"/>
      <c r="B446" s="7"/>
      <c r="C446" s="7"/>
      <c r="D446" s="13"/>
      <c r="E446" s="6"/>
      <c r="F446" s="6"/>
      <c r="G446" s="14"/>
      <c r="H446" s="7"/>
      <c r="I446" s="7"/>
      <c r="J446" s="7"/>
      <c r="K446" s="7"/>
      <c r="L446" s="7"/>
    </row>
    <row r="447" spans="1:12" ht="12.75">
      <c r="A447" s="7"/>
      <c r="B447" s="7"/>
      <c r="C447" s="7"/>
      <c r="D447" s="13"/>
      <c r="E447" s="6"/>
      <c r="F447" s="6"/>
      <c r="G447" s="14"/>
      <c r="H447" s="7"/>
      <c r="I447" s="7"/>
      <c r="J447" s="7"/>
      <c r="K447" s="7"/>
      <c r="L447" s="7"/>
    </row>
    <row r="448" spans="1:12" ht="12.75">
      <c r="A448" s="7"/>
      <c r="B448" s="7"/>
      <c r="C448" s="7"/>
      <c r="D448" s="13"/>
      <c r="E448" s="6"/>
      <c r="F448" s="6"/>
      <c r="G448" s="14"/>
      <c r="H448" s="7"/>
      <c r="I448" s="7"/>
      <c r="J448" s="7"/>
      <c r="K448" s="7"/>
      <c r="L448" s="7"/>
    </row>
    <row r="449" spans="1:12" ht="12.75">
      <c r="A449" s="7"/>
      <c r="B449" s="7"/>
      <c r="C449" s="7"/>
      <c r="D449" s="13"/>
      <c r="E449" s="6"/>
      <c r="F449" s="6"/>
      <c r="G449" s="14"/>
      <c r="H449" s="7"/>
      <c r="I449" s="7"/>
      <c r="J449" s="7"/>
      <c r="K449" s="7"/>
      <c r="L449" s="7"/>
    </row>
    <row r="450" spans="1:12" ht="12.75">
      <c r="A450" s="7"/>
      <c r="B450" s="7"/>
      <c r="C450" s="7"/>
      <c r="D450" s="13"/>
      <c r="E450" s="6"/>
      <c r="F450" s="6"/>
      <c r="G450" s="14"/>
      <c r="H450" s="7"/>
      <c r="I450" s="7"/>
      <c r="J450" s="7"/>
      <c r="K450" s="7"/>
      <c r="L450" s="7"/>
    </row>
    <row r="451" spans="1:12" ht="12.75">
      <c r="A451" s="7"/>
      <c r="B451" s="7"/>
      <c r="C451" s="7"/>
      <c r="D451" s="13"/>
      <c r="E451" s="6"/>
      <c r="F451" s="6"/>
      <c r="G451" s="14"/>
      <c r="H451" s="7"/>
      <c r="I451" s="7"/>
      <c r="J451" s="7"/>
      <c r="K451" s="7"/>
      <c r="L451" s="7"/>
    </row>
    <row r="452" spans="1:12" ht="12.75">
      <c r="A452" s="7"/>
      <c r="B452" s="7"/>
      <c r="C452" s="7"/>
      <c r="D452" s="13"/>
      <c r="E452" s="6"/>
      <c r="F452" s="6"/>
      <c r="G452" s="14"/>
      <c r="H452" s="7"/>
      <c r="I452" s="7"/>
      <c r="J452" s="7"/>
      <c r="K452" s="7"/>
      <c r="L452" s="7"/>
    </row>
    <row r="453" spans="1:12" ht="12.75">
      <c r="A453" s="7"/>
      <c r="B453" s="7"/>
      <c r="C453" s="7"/>
      <c r="D453" s="13"/>
      <c r="E453" s="6"/>
      <c r="F453" s="6"/>
      <c r="G453" s="14"/>
      <c r="H453" s="7"/>
      <c r="I453" s="7"/>
      <c r="J453" s="7"/>
      <c r="K453" s="7"/>
      <c r="L453" s="7"/>
    </row>
    <row r="454" spans="1:12" ht="12.75">
      <c r="A454" s="7"/>
      <c r="B454" s="7"/>
      <c r="C454" s="7"/>
      <c r="D454" s="13"/>
      <c r="E454" s="6"/>
      <c r="F454" s="6"/>
      <c r="G454" s="14"/>
      <c r="H454" s="7"/>
      <c r="I454" s="7"/>
      <c r="J454" s="7"/>
      <c r="K454" s="7"/>
      <c r="L454" s="7"/>
    </row>
    <row r="455" spans="1:12" ht="12.75">
      <c r="A455" s="7"/>
      <c r="B455" s="7"/>
      <c r="C455" s="7"/>
      <c r="D455" s="13"/>
      <c r="E455" s="6"/>
      <c r="F455" s="6"/>
      <c r="G455" s="14"/>
      <c r="H455" s="7"/>
      <c r="I455" s="7"/>
      <c r="J455" s="7"/>
      <c r="K455" s="7"/>
      <c r="L455" s="7"/>
    </row>
    <row r="456" spans="1:12" ht="12.75">
      <c r="A456" s="7"/>
      <c r="B456" s="7"/>
      <c r="C456" s="7"/>
      <c r="D456" s="13"/>
      <c r="E456" s="6"/>
      <c r="F456" s="6"/>
      <c r="G456" s="14"/>
      <c r="H456" s="7"/>
      <c r="I456" s="7"/>
      <c r="J456" s="7"/>
      <c r="K456" s="7"/>
      <c r="L456" s="7"/>
    </row>
    <row r="457" spans="1:12" ht="12.75">
      <c r="A457" s="7"/>
      <c r="B457" s="7"/>
      <c r="C457" s="7"/>
      <c r="D457" s="13"/>
      <c r="E457" s="6"/>
      <c r="F457" s="6"/>
      <c r="G457" s="14"/>
      <c r="H457" s="7"/>
      <c r="I457" s="7"/>
      <c r="J457" s="7"/>
      <c r="K457" s="7"/>
      <c r="L457" s="7"/>
    </row>
    <row r="458" spans="1:12" ht="12.75">
      <c r="A458" s="7"/>
      <c r="B458" s="7"/>
      <c r="C458" s="7"/>
      <c r="D458" s="13"/>
      <c r="E458" s="6"/>
      <c r="F458" s="6"/>
      <c r="G458" s="14"/>
      <c r="H458" s="7"/>
      <c r="I458" s="7"/>
      <c r="J458" s="7"/>
      <c r="K458" s="7"/>
      <c r="L458" s="7"/>
    </row>
    <row r="459" spans="1:12" ht="12.75">
      <c r="A459" s="7"/>
      <c r="B459" s="7"/>
      <c r="C459" s="7"/>
      <c r="D459" s="13"/>
      <c r="E459" s="6"/>
      <c r="F459" s="6"/>
      <c r="G459" s="14"/>
      <c r="H459" s="7"/>
      <c r="I459" s="7"/>
      <c r="J459" s="7"/>
      <c r="K459" s="7"/>
      <c r="L459" s="7"/>
    </row>
    <row r="460" spans="1:12" ht="12.75">
      <c r="A460" s="7"/>
      <c r="B460" s="7"/>
      <c r="C460" s="7"/>
      <c r="D460" s="13"/>
      <c r="E460" s="6"/>
      <c r="F460" s="6"/>
      <c r="G460" s="14"/>
      <c r="H460" s="7"/>
      <c r="I460" s="7"/>
      <c r="J460" s="7"/>
      <c r="K460" s="7"/>
      <c r="L460" s="7"/>
    </row>
    <row r="461" spans="1:12" ht="12.75">
      <c r="A461" s="7"/>
      <c r="B461" s="7"/>
      <c r="C461" s="7"/>
      <c r="D461" s="13"/>
      <c r="E461" s="6"/>
      <c r="F461" s="6"/>
      <c r="G461" s="14"/>
      <c r="H461" s="7"/>
      <c r="I461" s="7"/>
      <c r="J461" s="7"/>
      <c r="K461" s="7"/>
      <c r="L461" s="7"/>
    </row>
    <row r="462" spans="1:12" ht="12.75">
      <c r="A462" s="7"/>
      <c r="B462" s="7"/>
      <c r="C462" s="7"/>
      <c r="D462" s="13"/>
      <c r="E462" s="6"/>
      <c r="F462" s="6"/>
      <c r="G462" s="14"/>
      <c r="H462" s="7"/>
      <c r="I462" s="7"/>
      <c r="J462" s="7"/>
      <c r="K462" s="7"/>
      <c r="L462" s="7"/>
    </row>
    <row r="463" spans="1:12" ht="12.75">
      <c r="A463" s="7"/>
      <c r="B463" s="7"/>
      <c r="C463" s="7"/>
      <c r="D463" s="13"/>
      <c r="E463" s="6"/>
      <c r="F463" s="6"/>
      <c r="G463" s="14"/>
      <c r="H463" s="7"/>
      <c r="I463" s="7"/>
      <c r="J463" s="7"/>
      <c r="K463" s="7"/>
      <c r="L463" s="7"/>
    </row>
    <row r="464" spans="1:12" ht="12.75">
      <c r="A464" s="7"/>
      <c r="B464" s="7"/>
      <c r="C464" s="7"/>
      <c r="D464" s="13"/>
      <c r="E464" s="6"/>
      <c r="F464" s="6"/>
      <c r="G464" s="14"/>
      <c r="H464" s="7"/>
      <c r="I464" s="7"/>
      <c r="J464" s="7"/>
      <c r="K464" s="7"/>
      <c r="L464" s="7"/>
    </row>
    <row r="465" spans="1:12" ht="12.75">
      <c r="A465" s="7"/>
      <c r="B465" s="7"/>
      <c r="C465" s="7"/>
      <c r="D465" s="13"/>
      <c r="E465" s="6"/>
      <c r="F465" s="6"/>
      <c r="G465" s="14"/>
      <c r="H465" s="7"/>
      <c r="I465" s="7"/>
      <c r="J465" s="7"/>
      <c r="K465" s="7"/>
      <c r="L465" s="7"/>
    </row>
    <row r="466" spans="1:12" ht="12.75">
      <c r="A466" s="7"/>
      <c r="B466" s="7"/>
      <c r="C466" s="7"/>
      <c r="D466" s="13"/>
      <c r="E466" s="6"/>
      <c r="F466" s="6"/>
      <c r="G466" s="14"/>
      <c r="H466" s="7"/>
      <c r="I466" s="7"/>
      <c r="J466" s="7"/>
      <c r="K466" s="7"/>
      <c r="L466" s="7"/>
    </row>
    <row r="467" spans="1:12" ht="12.75">
      <c r="A467" s="7"/>
      <c r="B467" s="7"/>
      <c r="C467" s="7"/>
      <c r="D467" s="13"/>
      <c r="E467" s="6"/>
      <c r="F467" s="6"/>
      <c r="G467" s="14"/>
      <c r="H467" s="7"/>
      <c r="I467" s="7"/>
      <c r="J467" s="7"/>
      <c r="K467" s="7"/>
      <c r="L467" s="7"/>
    </row>
    <row r="468" spans="1:12" ht="12.75">
      <c r="A468" s="7"/>
      <c r="B468" s="7"/>
      <c r="C468" s="7"/>
      <c r="D468" s="13"/>
      <c r="E468" s="6"/>
      <c r="F468" s="6"/>
      <c r="G468" s="14"/>
      <c r="H468" s="7"/>
      <c r="I468" s="7"/>
      <c r="J468" s="7"/>
      <c r="K468" s="7"/>
      <c r="L468" s="7"/>
    </row>
    <row r="469" spans="1:12" ht="12.75">
      <c r="A469" s="7"/>
      <c r="B469" s="7"/>
      <c r="C469" s="7"/>
      <c r="D469" s="13"/>
      <c r="E469" s="6"/>
      <c r="F469" s="6"/>
      <c r="G469" s="14"/>
      <c r="H469" s="7"/>
      <c r="I469" s="7"/>
      <c r="J469" s="7"/>
      <c r="K469" s="7"/>
      <c r="L469" s="7"/>
    </row>
    <row r="470" spans="1:12" ht="12.75">
      <c r="A470" s="7"/>
      <c r="B470" s="7"/>
      <c r="C470" s="7"/>
      <c r="D470" s="13"/>
      <c r="E470" s="6"/>
      <c r="F470" s="6"/>
      <c r="G470" s="14"/>
      <c r="H470" s="7"/>
      <c r="I470" s="7"/>
      <c r="J470" s="7"/>
      <c r="K470" s="7"/>
      <c r="L470" s="7"/>
    </row>
    <row r="471" spans="1:12" ht="12.75">
      <c r="A471" s="7"/>
      <c r="B471" s="7"/>
      <c r="C471" s="7"/>
      <c r="D471" s="13"/>
      <c r="E471" s="6"/>
      <c r="F471" s="6"/>
      <c r="G471" s="14"/>
      <c r="H471" s="7"/>
      <c r="I471" s="7"/>
      <c r="J471" s="7"/>
      <c r="K471" s="7"/>
      <c r="L471" s="7"/>
    </row>
    <row r="472" spans="1:12" ht="12.75">
      <c r="A472" s="7"/>
      <c r="B472" s="7"/>
      <c r="C472" s="7"/>
      <c r="D472" s="13"/>
      <c r="E472" s="6"/>
      <c r="F472" s="6"/>
      <c r="G472" s="14"/>
      <c r="H472" s="7"/>
      <c r="I472" s="7"/>
      <c r="J472" s="7"/>
      <c r="K472" s="7"/>
      <c r="L472" s="7"/>
    </row>
    <row r="473" spans="1:12" ht="12.75">
      <c r="A473" s="7"/>
      <c r="B473" s="7"/>
      <c r="C473" s="7"/>
      <c r="D473" s="13"/>
      <c r="E473" s="6"/>
      <c r="F473" s="6"/>
      <c r="G473" s="14"/>
      <c r="H473" s="7"/>
      <c r="I473" s="7"/>
      <c r="J473" s="7"/>
      <c r="K473" s="7"/>
      <c r="L473" s="7"/>
    </row>
    <row r="474" spans="1:12" ht="12.75">
      <c r="A474" s="7"/>
      <c r="B474" s="7"/>
      <c r="C474" s="7"/>
      <c r="D474" s="13"/>
      <c r="E474" s="6"/>
      <c r="F474" s="6"/>
      <c r="G474" s="14"/>
      <c r="H474" s="7"/>
      <c r="I474" s="7"/>
      <c r="J474" s="7"/>
      <c r="K474" s="7"/>
      <c r="L474" s="7"/>
    </row>
    <row r="475" spans="1:12" ht="12.75">
      <c r="A475" s="7"/>
      <c r="B475" s="7"/>
      <c r="C475" s="7"/>
      <c r="D475" s="13"/>
      <c r="E475" s="6"/>
      <c r="F475" s="6"/>
      <c r="G475" s="14"/>
      <c r="H475" s="7"/>
      <c r="I475" s="7"/>
      <c r="J475" s="7"/>
      <c r="K475" s="7"/>
      <c r="L475" s="7"/>
    </row>
    <row r="476" spans="1:12" ht="12.75">
      <c r="A476" s="7"/>
      <c r="B476" s="7"/>
      <c r="C476" s="7"/>
      <c r="D476" s="13"/>
      <c r="E476" s="6"/>
      <c r="F476" s="6"/>
      <c r="G476" s="14"/>
      <c r="H476" s="7"/>
      <c r="I476" s="7"/>
      <c r="J476" s="7"/>
      <c r="K476" s="7"/>
      <c r="L476" s="7"/>
    </row>
    <row r="477" spans="1:12" ht="12.75">
      <c r="A477" s="7"/>
      <c r="B477" s="7"/>
      <c r="C477" s="7"/>
      <c r="D477" s="13"/>
      <c r="E477" s="6"/>
      <c r="F477" s="6"/>
      <c r="G477" s="14"/>
      <c r="H477" s="7"/>
      <c r="I477" s="7"/>
      <c r="J477" s="7"/>
      <c r="K477" s="7"/>
      <c r="L477" s="7"/>
    </row>
    <row r="478" spans="1:12" ht="12.75">
      <c r="A478" s="7"/>
      <c r="B478" s="7"/>
      <c r="C478" s="7"/>
      <c r="D478" s="13"/>
      <c r="E478" s="6"/>
      <c r="F478" s="6"/>
      <c r="G478" s="14"/>
      <c r="H478" s="7"/>
      <c r="I478" s="7"/>
      <c r="J478" s="7"/>
      <c r="K478" s="7"/>
      <c r="L478" s="7"/>
    </row>
    <row r="479" spans="1:12" ht="12.75">
      <c r="A479" s="7"/>
      <c r="B479" s="7"/>
      <c r="C479" s="7"/>
      <c r="D479" s="13"/>
      <c r="E479" s="6"/>
      <c r="F479" s="6"/>
      <c r="G479" s="14"/>
      <c r="H479" s="7"/>
      <c r="I479" s="7"/>
      <c r="J479" s="7"/>
      <c r="K479" s="7"/>
      <c r="L479" s="7"/>
    </row>
    <row r="480" spans="1:12" ht="12.75">
      <c r="A480" s="7"/>
      <c r="B480" s="7"/>
      <c r="C480" s="7"/>
      <c r="D480" s="13"/>
      <c r="E480" s="6"/>
      <c r="F480" s="6"/>
      <c r="G480" s="14"/>
      <c r="H480" s="7"/>
      <c r="I480" s="7"/>
      <c r="J480" s="7"/>
      <c r="K480" s="7"/>
      <c r="L480" s="7"/>
    </row>
    <row r="481" spans="1:12" ht="12.75">
      <c r="A481" s="7"/>
      <c r="B481" s="7"/>
      <c r="C481" s="7"/>
      <c r="D481" s="13"/>
      <c r="E481" s="6"/>
      <c r="F481" s="6"/>
      <c r="G481" s="14"/>
      <c r="H481" s="7"/>
      <c r="I481" s="7"/>
      <c r="J481" s="7"/>
      <c r="K481" s="7"/>
      <c r="L481" s="7"/>
    </row>
    <row r="482" spans="1:12" ht="12.75">
      <c r="A482" s="7"/>
      <c r="B482" s="7"/>
      <c r="C482" s="7"/>
      <c r="D482" s="13"/>
      <c r="E482" s="6"/>
      <c r="F482" s="6"/>
      <c r="G482" s="14"/>
      <c r="H482" s="7"/>
      <c r="I482" s="7"/>
      <c r="J482" s="7"/>
      <c r="K482" s="7"/>
      <c r="L482" s="7"/>
    </row>
    <row r="483" spans="1:12" ht="12.75">
      <c r="A483" s="7"/>
      <c r="B483" s="7"/>
      <c r="C483" s="7"/>
      <c r="D483" s="13"/>
      <c r="E483" s="6"/>
      <c r="F483" s="6"/>
      <c r="G483" s="14"/>
      <c r="H483" s="7"/>
      <c r="I483" s="7"/>
      <c r="J483" s="7"/>
      <c r="K483" s="7"/>
      <c r="L483" s="7"/>
    </row>
    <row r="484" spans="1:12" ht="12.75">
      <c r="A484" s="7"/>
      <c r="B484" s="7"/>
      <c r="C484" s="7"/>
      <c r="D484" s="13"/>
      <c r="E484" s="6"/>
      <c r="F484" s="6"/>
      <c r="G484" s="14"/>
      <c r="H484" s="7"/>
      <c r="I484" s="7"/>
      <c r="J484" s="7"/>
      <c r="K484" s="7"/>
      <c r="L484" s="7"/>
    </row>
    <row r="485" spans="1:12" ht="12.75">
      <c r="A485" s="7"/>
      <c r="B485" s="7"/>
      <c r="C485" s="7"/>
      <c r="D485" s="13"/>
      <c r="E485" s="6"/>
      <c r="F485" s="6"/>
      <c r="G485" s="14"/>
      <c r="H485" s="7"/>
      <c r="I485" s="7"/>
      <c r="J485" s="7"/>
      <c r="K485" s="7"/>
      <c r="L485" s="7"/>
    </row>
    <row r="486" spans="1:12" ht="12.75">
      <c r="A486" s="7"/>
      <c r="B486" s="7"/>
      <c r="C486" s="7"/>
      <c r="D486" s="13"/>
      <c r="E486" s="6"/>
      <c r="F486" s="6"/>
      <c r="G486" s="14"/>
      <c r="H486" s="7"/>
      <c r="I486" s="7"/>
      <c r="J486" s="7"/>
      <c r="K486" s="7"/>
      <c r="L486" s="7"/>
    </row>
    <row r="487" spans="1:12" ht="12.75">
      <c r="A487" s="7"/>
      <c r="B487" s="7"/>
      <c r="C487" s="7"/>
      <c r="D487" s="13"/>
      <c r="E487" s="6"/>
      <c r="F487" s="6"/>
      <c r="G487" s="14"/>
      <c r="H487" s="7"/>
      <c r="I487" s="7"/>
      <c r="J487" s="7"/>
      <c r="K487" s="7"/>
      <c r="L487" s="7"/>
    </row>
    <row r="488" spans="1:12" ht="12.75">
      <c r="A488" s="7"/>
      <c r="B488" s="7"/>
      <c r="C488" s="7"/>
      <c r="D488" s="13"/>
      <c r="E488" s="6"/>
      <c r="F488" s="6"/>
      <c r="G488" s="14"/>
      <c r="H488" s="7"/>
      <c r="I488" s="7"/>
      <c r="J488" s="7"/>
      <c r="K488" s="7"/>
      <c r="L488" s="7"/>
    </row>
    <row r="489" spans="1:12" ht="12.75">
      <c r="A489" s="7"/>
      <c r="B489" s="7"/>
      <c r="C489" s="7"/>
      <c r="D489" s="13"/>
      <c r="E489" s="6"/>
      <c r="F489" s="6"/>
      <c r="G489" s="14"/>
      <c r="H489" s="7"/>
      <c r="I489" s="7"/>
      <c r="J489" s="7"/>
      <c r="K489" s="7"/>
      <c r="L489" s="7"/>
    </row>
    <row r="490" spans="1:12" ht="12.75">
      <c r="A490" s="7"/>
      <c r="B490" s="7"/>
      <c r="C490" s="7"/>
      <c r="D490" s="13"/>
      <c r="E490" s="6"/>
      <c r="F490" s="6"/>
      <c r="G490" s="14"/>
      <c r="H490" s="7"/>
      <c r="I490" s="7"/>
      <c r="J490" s="7"/>
      <c r="K490" s="7"/>
      <c r="L490" s="7"/>
    </row>
    <row r="491" spans="1:12" ht="12.75">
      <c r="A491" s="7"/>
      <c r="B491" s="7"/>
      <c r="C491" s="7"/>
      <c r="D491" s="13"/>
      <c r="E491" s="6"/>
      <c r="F491" s="6"/>
      <c r="G491" s="14"/>
      <c r="H491" s="7"/>
      <c r="I491" s="7"/>
      <c r="J491" s="7"/>
      <c r="K491" s="7"/>
      <c r="L491" s="7"/>
    </row>
    <row r="492" spans="1:12" ht="12.75">
      <c r="A492" s="7"/>
      <c r="B492" s="7"/>
      <c r="C492" s="7"/>
      <c r="D492" s="13"/>
      <c r="E492" s="6"/>
      <c r="F492" s="6"/>
      <c r="G492" s="14"/>
      <c r="H492" s="7"/>
      <c r="I492" s="7"/>
      <c r="J492" s="7"/>
      <c r="K492" s="7"/>
      <c r="L492" s="7"/>
    </row>
    <row r="493" spans="1:12" ht="12.75">
      <c r="A493" s="7"/>
      <c r="B493" s="7"/>
      <c r="C493" s="7"/>
      <c r="D493" s="13"/>
      <c r="E493" s="6"/>
      <c r="F493" s="6"/>
      <c r="G493" s="14"/>
      <c r="H493" s="7"/>
      <c r="I493" s="7"/>
      <c r="J493" s="7"/>
      <c r="K493" s="7"/>
      <c r="L493" s="7"/>
    </row>
    <row r="494" spans="1:12" ht="12.75">
      <c r="A494" s="7"/>
      <c r="B494" s="7"/>
      <c r="C494" s="7"/>
      <c r="D494" s="13"/>
      <c r="E494" s="6"/>
      <c r="F494" s="6"/>
      <c r="G494" s="14"/>
      <c r="H494" s="7"/>
      <c r="I494" s="7"/>
      <c r="J494" s="7"/>
      <c r="K494" s="7"/>
      <c r="L494" s="7"/>
    </row>
    <row r="495" spans="1:12" ht="12.75">
      <c r="A495" s="7"/>
      <c r="B495" s="7"/>
      <c r="C495" s="7"/>
      <c r="D495" s="13"/>
      <c r="E495" s="6"/>
      <c r="F495" s="6"/>
      <c r="G495" s="14"/>
      <c r="H495" s="7"/>
      <c r="I495" s="7"/>
      <c r="J495" s="7"/>
      <c r="K495" s="7"/>
      <c r="L495" s="7"/>
    </row>
    <row r="496" spans="1:12" ht="12.75">
      <c r="A496" s="7"/>
      <c r="B496" s="7"/>
      <c r="C496" s="7"/>
      <c r="D496" s="13"/>
      <c r="E496" s="6"/>
      <c r="F496" s="6"/>
      <c r="G496" s="14"/>
      <c r="H496" s="7"/>
      <c r="I496" s="7"/>
      <c r="J496" s="7"/>
      <c r="K496" s="7"/>
      <c r="L496" s="7"/>
    </row>
    <row r="497" spans="1:12" ht="12.75">
      <c r="A497" s="7"/>
      <c r="B497" s="7"/>
      <c r="C497" s="7"/>
      <c r="D497" s="13"/>
      <c r="E497" s="6"/>
      <c r="F497" s="6"/>
      <c r="G497" s="14"/>
      <c r="H497" s="7"/>
      <c r="I497" s="7"/>
      <c r="J497" s="7"/>
      <c r="K497" s="7"/>
      <c r="L497" s="7"/>
    </row>
    <row r="498" spans="1:12" ht="12.75">
      <c r="A498" s="7"/>
      <c r="B498" s="7"/>
      <c r="C498" s="7"/>
      <c r="D498" s="13"/>
      <c r="E498" s="6"/>
      <c r="F498" s="6"/>
      <c r="G498" s="14"/>
      <c r="H498" s="7"/>
      <c r="I498" s="7"/>
      <c r="J498" s="7"/>
      <c r="K498" s="7"/>
      <c r="L498" s="7"/>
    </row>
    <row r="499" spans="1:12" ht="12.75">
      <c r="A499" s="7"/>
      <c r="B499" s="7"/>
      <c r="C499" s="7"/>
      <c r="D499" s="13"/>
      <c r="E499" s="6"/>
      <c r="F499" s="6"/>
      <c r="G499" s="14"/>
      <c r="H499" s="7"/>
      <c r="I499" s="7"/>
      <c r="J499" s="7"/>
      <c r="K499" s="7"/>
      <c r="L499" s="7"/>
    </row>
    <row r="500" spans="1:12" ht="12.75">
      <c r="A500" s="7"/>
      <c r="B500" s="7"/>
      <c r="C500" s="7"/>
      <c r="D500" s="13"/>
      <c r="E500" s="6"/>
      <c r="F500" s="6"/>
      <c r="G500" s="14"/>
      <c r="H500" s="7"/>
      <c r="I500" s="7"/>
      <c r="J500" s="7"/>
      <c r="K500" s="7"/>
      <c r="L500" s="7"/>
    </row>
    <row r="501" spans="1:12" ht="12.75">
      <c r="A501" s="7"/>
      <c r="B501" s="7"/>
      <c r="C501" s="7"/>
      <c r="D501" s="13"/>
      <c r="E501" s="6"/>
      <c r="F501" s="6"/>
      <c r="G501" s="14"/>
      <c r="H501" s="7"/>
      <c r="I501" s="7"/>
      <c r="J501" s="7"/>
      <c r="K501" s="7"/>
      <c r="L501" s="7"/>
    </row>
    <row r="502" spans="1:12" ht="12.75">
      <c r="A502" s="7"/>
      <c r="B502" s="7"/>
      <c r="C502" s="7"/>
      <c r="D502" s="13"/>
      <c r="E502" s="6"/>
      <c r="F502" s="6"/>
      <c r="G502" s="14"/>
      <c r="H502" s="7"/>
      <c r="I502" s="7"/>
      <c r="J502" s="7"/>
      <c r="K502" s="7"/>
      <c r="L502" s="7"/>
    </row>
    <row r="503" spans="1:12" ht="12.75">
      <c r="A503" s="7"/>
      <c r="B503" s="7"/>
      <c r="C503" s="7"/>
      <c r="D503" s="13"/>
      <c r="E503" s="6"/>
      <c r="F503" s="6"/>
      <c r="G503" s="14"/>
      <c r="H503" s="7"/>
      <c r="I503" s="7"/>
      <c r="J503" s="7"/>
      <c r="K503" s="7"/>
      <c r="L503" s="7"/>
    </row>
    <row r="504" spans="1:12" ht="12.75">
      <c r="A504" s="7"/>
      <c r="B504" s="7"/>
      <c r="C504" s="7"/>
      <c r="D504" s="13"/>
      <c r="E504" s="6"/>
      <c r="F504" s="6"/>
      <c r="G504" s="14"/>
      <c r="H504" s="7"/>
      <c r="I504" s="7"/>
      <c r="J504" s="7"/>
      <c r="K504" s="7"/>
      <c r="L504" s="7"/>
    </row>
    <row r="505" spans="1:12" ht="12.75">
      <c r="A505" s="7"/>
      <c r="B505" s="7"/>
      <c r="C505" s="7"/>
      <c r="D505" s="13"/>
      <c r="E505" s="6"/>
      <c r="F505" s="6"/>
      <c r="G505" s="14"/>
      <c r="H505" s="7"/>
      <c r="I505" s="7"/>
      <c r="J505" s="7"/>
      <c r="K505" s="7"/>
      <c r="L505" s="7"/>
    </row>
    <row r="506" spans="1:12" ht="12.75">
      <c r="A506" s="7"/>
      <c r="B506" s="7"/>
      <c r="C506" s="7"/>
      <c r="D506" s="13"/>
      <c r="E506" s="6"/>
      <c r="F506" s="6"/>
      <c r="G506" s="14"/>
      <c r="H506" s="7"/>
      <c r="I506" s="7"/>
      <c r="J506" s="7"/>
      <c r="K506" s="7"/>
      <c r="L506" s="7"/>
    </row>
    <row r="507" spans="1:12" ht="12.75">
      <c r="A507" s="7"/>
      <c r="B507" s="7"/>
      <c r="C507" s="7"/>
      <c r="D507" s="13"/>
      <c r="E507" s="6"/>
      <c r="F507" s="6"/>
      <c r="G507" s="14"/>
      <c r="H507" s="7"/>
      <c r="I507" s="7"/>
      <c r="J507" s="7"/>
      <c r="K507" s="7"/>
      <c r="L507" s="7"/>
    </row>
    <row r="508" spans="1:12" ht="12.75">
      <c r="A508" s="7"/>
      <c r="B508" s="7"/>
      <c r="C508" s="7"/>
      <c r="D508" s="13"/>
      <c r="E508" s="6"/>
      <c r="F508" s="6"/>
      <c r="G508" s="14"/>
      <c r="H508" s="7"/>
      <c r="I508" s="7"/>
      <c r="J508" s="7"/>
      <c r="K508" s="7"/>
      <c r="L508" s="7"/>
    </row>
    <row r="509" spans="1:12" ht="12.75">
      <c r="A509" s="7"/>
      <c r="B509" s="7"/>
      <c r="C509" s="7"/>
      <c r="D509" s="13"/>
      <c r="E509" s="6"/>
      <c r="F509" s="6"/>
      <c r="G509" s="14"/>
      <c r="H509" s="7"/>
      <c r="I509" s="7"/>
      <c r="J509" s="7"/>
      <c r="K509" s="7"/>
      <c r="L509" s="7"/>
    </row>
    <row r="510" spans="1:12" ht="12.75">
      <c r="A510" s="7"/>
      <c r="B510" s="7"/>
      <c r="C510" s="7"/>
      <c r="D510" s="13"/>
      <c r="E510" s="6"/>
      <c r="F510" s="6"/>
      <c r="G510" s="14"/>
      <c r="H510" s="7"/>
      <c r="I510" s="7"/>
      <c r="J510" s="7"/>
      <c r="K510" s="7"/>
      <c r="L510" s="7"/>
    </row>
    <row r="511" spans="1:12" ht="12.75">
      <c r="A511" s="7"/>
      <c r="B511" s="7"/>
      <c r="C511" s="7"/>
      <c r="D511" s="13"/>
      <c r="E511" s="6"/>
      <c r="F511" s="6"/>
      <c r="G511" s="14"/>
      <c r="H511" s="7"/>
      <c r="I511" s="7"/>
      <c r="J511" s="7"/>
      <c r="K511" s="7"/>
      <c r="L511" s="7"/>
    </row>
    <row r="512" spans="1:12" ht="12.75">
      <c r="A512" s="7"/>
      <c r="B512" s="7"/>
      <c r="C512" s="7"/>
      <c r="D512" s="13"/>
      <c r="E512" s="6"/>
      <c r="F512" s="6"/>
      <c r="G512" s="14"/>
      <c r="H512" s="7"/>
      <c r="I512" s="7"/>
      <c r="J512" s="7"/>
      <c r="K512" s="7"/>
      <c r="L512" s="7"/>
    </row>
    <row r="513" spans="1:12" ht="12.75">
      <c r="A513" s="7"/>
      <c r="B513" s="7"/>
      <c r="C513" s="7"/>
      <c r="D513" s="13"/>
      <c r="E513" s="6"/>
      <c r="F513" s="6"/>
      <c r="G513" s="14"/>
      <c r="H513" s="7"/>
      <c r="I513" s="7"/>
      <c r="J513" s="7"/>
      <c r="K513" s="7"/>
      <c r="L513" s="7"/>
    </row>
    <row r="514" spans="1:12" ht="12.75">
      <c r="A514" s="7"/>
      <c r="B514" s="7"/>
      <c r="C514" s="7"/>
      <c r="D514" s="13"/>
      <c r="E514" s="6"/>
      <c r="F514" s="6"/>
      <c r="G514" s="14"/>
      <c r="H514" s="7"/>
      <c r="I514" s="7"/>
      <c r="J514" s="7"/>
      <c r="K514" s="7"/>
      <c r="L514" s="7"/>
    </row>
    <row r="515" spans="1:12" ht="12.75">
      <c r="A515" s="7"/>
      <c r="B515" s="7"/>
      <c r="C515" s="7"/>
      <c r="D515" s="13"/>
      <c r="E515" s="6"/>
      <c r="F515" s="6"/>
      <c r="G515" s="14"/>
      <c r="H515" s="7"/>
      <c r="I515" s="7"/>
      <c r="J515" s="7"/>
      <c r="K515" s="7"/>
      <c r="L515" s="7"/>
    </row>
    <row r="516" spans="1:12" ht="12.75">
      <c r="A516" s="7"/>
      <c r="B516" s="7"/>
      <c r="C516" s="7"/>
      <c r="D516" s="13"/>
      <c r="E516" s="6"/>
      <c r="F516" s="6"/>
      <c r="G516" s="14"/>
      <c r="H516" s="7"/>
      <c r="I516" s="7"/>
      <c r="J516" s="7"/>
      <c r="K516" s="7"/>
      <c r="L516" s="7"/>
    </row>
    <row r="517" spans="1:12" ht="12.75">
      <c r="A517" s="7"/>
      <c r="B517" s="7"/>
      <c r="C517" s="7"/>
      <c r="D517" s="13"/>
      <c r="E517" s="6"/>
      <c r="F517" s="6"/>
      <c r="G517" s="14"/>
      <c r="H517" s="7"/>
      <c r="I517" s="7"/>
      <c r="J517" s="7"/>
      <c r="K517" s="7"/>
      <c r="L517" s="7"/>
    </row>
    <row r="518" spans="1:12" ht="12.75">
      <c r="A518" s="7"/>
      <c r="B518" s="7"/>
      <c r="C518" s="7"/>
      <c r="D518" s="13"/>
      <c r="E518" s="6"/>
      <c r="F518" s="6"/>
      <c r="G518" s="14"/>
      <c r="H518" s="7"/>
      <c r="I518" s="7"/>
      <c r="J518" s="7"/>
      <c r="K518" s="7"/>
      <c r="L518" s="7"/>
    </row>
    <row r="519" spans="1:12" ht="12.75">
      <c r="A519" s="7"/>
      <c r="B519" s="7"/>
      <c r="C519" s="7"/>
      <c r="D519" s="13"/>
      <c r="E519" s="6"/>
      <c r="F519" s="6"/>
      <c r="G519" s="14"/>
      <c r="H519" s="7"/>
      <c r="I519" s="7"/>
      <c r="J519" s="7"/>
      <c r="K519" s="7"/>
      <c r="L519" s="7"/>
    </row>
    <row r="520" spans="1:12" ht="12.75">
      <c r="A520" s="7"/>
      <c r="B520" s="7"/>
      <c r="C520" s="7"/>
      <c r="D520" s="13"/>
      <c r="E520" s="6"/>
      <c r="F520" s="6"/>
      <c r="G520" s="14"/>
      <c r="H520" s="7"/>
      <c r="I520" s="7"/>
      <c r="J520" s="7"/>
      <c r="K520" s="7"/>
      <c r="L520" s="7"/>
    </row>
    <row r="521" spans="1:12" ht="12.75">
      <c r="A521" s="7"/>
      <c r="B521" s="7"/>
      <c r="C521" s="7"/>
      <c r="D521" s="13"/>
      <c r="E521" s="6"/>
      <c r="F521" s="6"/>
      <c r="G521" s="14"/>
      <c r="H521" s="7"/>
      <c r="I521" s="7"/>
      <c r="J521" s="7"/>
      <c r="K521" s="7"/>
      <c r="L521" s="7"/>
    </row>
    <row r="522" spans="1:12" ht="12.75">
      <c r="A522" s="7"/>
      <c r="B522" s="7"/>
      <c r="C522" s="7"/>
      <c r="D522" s="13"/>
      <c r="E522" s="6"/>
      <c r="F522" s="6"/>
      <c r="G522" s="14"/>
      <c r="H522" s="7"/>
      <c r="I522" s="7"/>
      <c r="J522" s="7"/>
      <c r="K522" s="7"/>
      <c r="L522" s="7"/>
    </row>
    <row r="523" spans="1:12" ht="12.75">
      <c r="A523" s="7"/>
      <c r="B523" s="7"/>
      <c r="C523" s="7"/>
      <c r="D523" s="13"/>
      <c r="E523" s="6"/>
      <c r="F523" s="6"/>
      <c r="G523" s="14"/>
      <c r="H523" s="7"/>
      <c r="I523" s="7"/>
      <c r="J523" s="7"/>
      <c r="K523" s="7"/>
      <c r="L523" s="7"/>
    </row>
    <row r="524" spans="1:12" ht="12.75">
      <c r="A524" s="7"/>
      <c r="B524" s="7"/>
      <c r="C524" s="7"/>
      <c r="D524" s="13"/>
      <c r="E524" s="6"/>
      <c r="F524" s="6"/>
      <c r="G524" s="14"/>
      <c r="H524" s="7"/>
      <c r="I524" s="7"/>
      <c r="J524" s="7"/>
      <c r="K524" s="7"/>
      <c r="L524" s="7"/>
    </row>
    <row r="525" spans="1:12" ht="12.75">
      <c r="A525" s="7"/>
      <c r="B525" s="7"/>
      <c r="C525" s="7"/>
      <c r="D525" s="13"/>
      <c r="E525" s="6"/>
      <c r="F525" s="6"/>
      <c r="G525" s="14"/>
      <c r="H525" s="7"/>
      <c r="I525" s="7"/>
      <c r="J525" s="7"/>
      <c r="K525" s="7"/>
      <c r="L525" s="7"/>
    </row>
    <row r="526" spans="1:12" ht="12.75">
      <c r="A526" s="7"/>
      <c r="B526" s="7"/>
      <c r="C526" s="7"/>
      <c r="D526" s="13"/>
      <c r="E526" s="6"/>
      <c r="F526" s="6"/>
      <c r="G526" s="14"/>
      <c r="H526" s="7"/>
      <c r="I526" s="7"/>
      <c r="J526" s="7"/>
      <c r="K526" s="7"/>
      <c r="L526" s="7"/>
    </row>
    <row r="527" spans="1:12" ht="12.75">
      <c r="A527" s="7"/>
      <c r="B527" s="7"/>
      <c r="C527" s="7"/>
      <c r="D527" s="13"/>
      <c r="E527" s="6"/>
      <c r="F527" s="6"/>
      <c r="G527" s="14"/>
      <c r="H527" s="7"/>
      <c r="I527" s="7"/>
      <c r="J527" s="7"/>
      <c r="K527" s="7"/>
      <c r="L527" s="7"/>
    </row>
    <row r="528" spans="1:12" ht="12.75">
      <c r="A528" s="7"/>
      <c r="B528" s="7"/>
      <c r="C528" s="7"/>
      <c r="D528" s="13"/>
      <c r="E528" s="6"/>
      <c r="F528" s="6"/>
      <c r="G528" s="14"/>
      <c r="H528" s="7"/>
      <c r="I528" s="7"/>
      <c r="J528" s="7"/>
      <c r="K528" s="7"/>
      <c r="L528" s="7"/>
    </row>
    <row r="529" spans="1:12" ht="12.75">
      <c r="A529" s="7"/>
      <c r="B529" s="7"/>
      <c r="C529" s="7"/>
      <c r="D529" s="13"/>
      <c r="E529" s="6"/>
      <c r="F529" s="6"/>
      <c r="G529" s="14"/>
      <c r="H529" s="7"/>
      <c r="I529" s="7"/>
      <c r="J529" s="7"/>
      <c r="K529" s="7"/>
      <c r="L529" s="7"/>
    </row>
    <row r="530" spans="1:12" ht="12.75">
      <c r="A530" s="7"/>
      <c r="B530" s="7"/>
      <c r="C530" s="7"/>
      <c r="D530" s="13"/>
      <c r="E530" s="6"/>
      <c r="F530" s="6"/>
      <c r="G530" s="14"/>
      <c r="H530" s="7"/>
      <c r="I530" s="7"/>
      <c r="J530" s="7"/>
      <c r="K530" s="7"/>
      <c r="L530" s="7"/>
    </row>
    <row r="531" spans="1:12" ht="12.75">
      <c r="A531" s="7"/>
      <c r="B531" s="7"/>
      <c r="C531" s="7"/>
      <c r="D531" s="13"/>
      <c r="E531" s="6"/>
      <c r="F531" s="6"/>
      <c r="G531" s="14"/>
      <c r="H531" s="7"/>
      <c r="I531" s="7"/>
      <c r="J531" s="7"/>
      <c r="K531" s="7"/>
      <c r="L531" s="7"/>
    </row>
    <row r="532" spans="1:12" ht="12.75">
      <c r="A532" s="7"/>
      <c r="B532" s="7"/>
      <c r="C532" s="7"/>
      <c r="D532" s="13"/>
      <c r="E532" s="6"/>
      <c r="F532" s="6"/>
      <c r="G532" s="14"/>
      <c r="H532" s="7"/>
      <c r="I532" s="7"/>
      <c r="J532" s="7"/>
      <c r="K532" s="7"/>
      <c r="L532" s="7"/>
    </row>
    <row r="533" spans="1:12" ht="12.75">
      <c r="A533" s="7"/>
      <c r="B533" s="7"/>
      <c r="C533" s="7"/>
      <c r="D533" s="13"/>
      <c r="E533" s="6"/>
      <c r="F533" s="6"/>
      <c r="G533" s="14"/>
      <c r="H533" s="7"/>
      <c r="I533" s="7"/>
      <c r="J533" s="7"/>
      <c r="K533" s="7"/>
      <c r="L533" s="7"/>
    </row>
    <row r="534" spans="1:12" ht="12.75">
      <c r="A534" s="7"/>
      <c r="B534" s="7"/>
      <c r="C534" s="7"/>
      <c r="D534" s="13"/>
      <c r="E534" s="6"/>
      <c r="F534" s="6"/>
      <c r="G534" s="14"/>
      <c r="H534" s="7"/>
      <c r="I534" s="7"/>
      <c r="J534" s="7"/>
      <c r="K534" s="7"/>
      <c r="L534" s="7"/>
    </row>
    <row r="535" spans="1:12" ht="12.75">
      <c r="A535" s="7"/>
      <c r="B535" s="7"/>
      <c r="C535" s="7"/>
      <c r="D535" s="13"/>
      <c r="E535" s="6"/>
      <c r="F535" s="6"/>
      <c r="G535" s="14"/>
      <c r="H535" s="7"/>
      <c r="I535" s="7"/>
      <c r="J535" s="7"/>
      <c r="K535" s="7"/>
      <c r="L535" s="7"/>
    </row>
    <row r="536" spans="1:12" ht="12.75">
      <c r="A536" s="7"/>
      <c r="B536" s="7"/>
      <c r="C536" s="7"/>
      <c r="D536" s="13"/>
      <c r="E536" s="6"/>
      <c r="F536" s="6"/>
      <c r="G536" s="14"/>
      <c r="H536" s="7"/>
      <c r="I536" s="7"/>
      <c r="J536" s="7"/>
      <c r="K536" s="7"/>
      <c r="L536" s="7"/>
    </row>
    <row r="537" spans="1:12" ht="12.75">
      <c r="A537" s="7"/>
      <c r="B537" s="7"/>
      <c r="C537" s="7"/>
      <c r="D537" s="13"/>
      <c r="E537" s="6"/>
      <c r="F537" s="6"/>
      <c r="G537" s="14"/>
      <c r="H537" s="7"/>
      <c r="I537" s="7"/>
      <c r="J537" s="7"/>
      <c r="K537" s="7"/>
      <c r="L537" s="7"/>
    </row>
    <row r="538" spans="1:12" ht="12.75">
      <c r="A538" s="7"/>
      <c r="B538" s="7"/>
      <c r="C538" s="7"/>
      <c r="D538" s="13"/>
      <c r="E538" s="6"/>
      <c r="F538" s="6"/>
      <c r="G538" s="14"/>
      <c r="H538" s="7"/>
      <c r="I538" s="7"/>
      <c r="J538" s="7"/>
      <c r="K538" s="7"/>
      <c r="L538" s="7"/>
    </row>
    <row r="539" spans="1:12" ht="12.75">
      <c r="A539" s="7"/>
      <c r="B539" s="7"/>
      <c r="C539" s="7"/>
      <c r="D539" s="13"/>
      <c r="E539" s="6"/>
      <c r="F539" s="6"/>
      <c r="G539" s="14"/>
      <c r="H539" s="7"/>
      <c r="I539" s="7"/>
      <c r="J539" s="7"/>
      <c r="K539" s="7"/>
      <c r="L539" s="7"/>
    </row>
    <row r="540" spans="1:12" ht="12.75">
      <c r="A540" s="7"/>
      <c r="B540" s="7"/>
      <c r="C540" s="7"/>
      <c r="D540" s="13"/>
      <c r="E540" s="6"/>
      <c r="F540" s="6"/>
      <c r="G540" s="14"/>
      <c r="H540" s="7"/>
      <c r="I540" s="7"/>
      <c r="J540" s="7"/>
      <c r="K540" s="7"/>
      <c r="L540" s="7"/>
    </row>
    <row r="541" spans="1:12" ht="12.75">
      <c r="A541" s="7"/>
      <c r="B541" s="7"/>
      <c r="C541" s="7"/>
      <c r="D541" s="13"/>
      <c r="E541" s="6"/>
      <c r="F541" s="6"/>
      <c r="G541" s="14"/>
      <c r="H541" s="7"/>
      <c r="I541" s="7"/>
      <c r="J541" s="7"/>
      <c r="K541" s="7"/>
      <c r="L541" s="7"/>
    </row>
    <row r="542" spans="1:12" ht="12.75">
      <c r="A542" s="7"/>
      <c r="B542" s="7"/>
      <c r="C542" s="7"/>
      <c r="D542" s="13"/>
      <c r="E542" s="6"/>
      <c r="F542" s="6"/>
      <c r="G542" s="14"/>
      <c r="H542" s="7"/>
      <c r="I542" s="7"/>
      <c r="J542" s="7"/>
      <c r="K542" s="7"/>
      <c r="L542" s="7"/>
    </row>
    <row r="543" spans="1:12" ht="12.75">
      <c r="A543" s="7"/>
      <c r="B543" s="7"/>
      <c r="C543" s="7"/>
      <c r="D543" s="13"/>
      <c r="E543" s="6"/>
      <c r="F543" s="6"/>
      <c r="G543" s="14"/>
      <c r="H543" s="7"/>
      <c r="I543" s="7"/>
      <c r="J543" s="7"/>
      <c r="K543" s="7"/>
      <c r="L543" s="7"/>
    </row>
    <row r="544" spans="1:12" ht="12.75">
      <c r="A544" s="7"/>
      <c r="B544" s="7"/>
      <c r="C544" s="7"/>
      <c r="D544" s="13"/>
      <c r="E544" s="6"/>
      <c r="F544" s="6"/>
      <c r="G544" s="14"/>
      <c r="H544" s="7"/>
      <c r="I544" s="7"/>
      <c r="J544" s="7"/>
      <c r="K544" s="7"/>
      <c r="L544" s="7"/>
    </row>
    <row r="545" spans="1:12" ht="12.75">
      <c r="A545" s="7"/>
      <c r="B545" s="7"/>
      <c r="C545" s="7"/>
      <c r="D545" s="13"/>
      <c r="E545" s="6"/>
      <c r="F545" s="6"/>
      <c r="G545" s="14"/>
      <c r="H545" s="7"/>
      <c r="I545" s="7"/>
      <c r="J545" s="7"/>
      <c r="K545" s="7"/>
      <c r="L545" s="7"/>
    </row>
    <row r="546" spans="1:12" ht="12.75">
      <c r="A546" s="7"/>
      <c r="B546" s="7"/>
      <c r="C546" s="7"/>
      <c r="D546" s="13"/>
      <c r="E546" s="6"/>
      <c r="F546" s="6"/>
      <c r="G546" s="14"/>
      <c r="H546" s="7"/>
      <c r="I546" s="7"/>
      <c r="J546" s="7"/>
      <c r="K546" s="7"/>
      <c r="L546" s="7"/>
    </row>
    <row r="547" spans="1:12" ht="12.75">
      <c r="A547" s="7"/>
      <c r="B547" s="7"/>
      <c r="C547" s="7"/>
      <c r="D547" s="13"/>
      <c r="E547" s="6"/>
      <c r="F547" s="6"/>
      <c r="G547" s="14"/>
      <c r="H547" s="7"/>
      <c r="I547" s="7"/>
      <c r="J547" s="7"/>
      <c r="K547" s="7"/>
      <c r="L547" s="7"/>
    </row>
    <row r="548" spans="1:12" ht="12.75">
      <c r="A548" s="7"/>
      <c r="B548" s="7"/>
      <c r="C548" s="7"/>
      <c r="D548" s="13"/>
      <c r="E548" s="6"/>
      <c r="F548" s="6"/>
      <c r="G548" s="14"/>
      <c r="H548" s="7"/>
      <c r="I548" s="7"/>
      <c r="J548" s="7"/>
      <c r="K548" s="7"/>
      <c r="L548" s="7"/>
    </row>
    <row r="549" spans="1:12" ht="12.75">
      <c r="A549" s="7"/>
      <c r="B549" s="7"/>
      <c r="C549" s="7"/>
      <c r="D549" s="13"/>
      <c r="E549" s="6"/>
      <c r="F549" s="6"/>
      <c r="G549" s="14"/>
      <c r="H549" s="7"/>
      <c r="I549" s="7"/>
      <c r="J549" s="7"/>
      <c r="K549" s="7"/>
      <c r="L549" s="7"/>
    </row>
    <row r="550" spans="1:12" ht="12.75">
      <c r="A550" s="7"/>
      <c r="B550" s="7"/>
      <c r="C550" s="7"/>
      <c r="D550" s="13"/>
      <c r="E550" s="6"/>
      <c r="F550" s="6"/>
      <c r="G550" s="14"/>
      <c r="H550" s="7"/>
      <c r="I550" s="7"/>
      <c r="J550" s="7"/>
      <c r="K550" s="7"/>
      <c r="L550" s="7"/>
    </row>
    <row r="551" spans="1:12" ht="12.75">
      <c r="A551" s="7"/>
      <c r="B551" s="7"/>
      <c r="C551" s="7"/>
      <c r="D551" s="13"/>
      <c r="E551" s="6"/>
      <c r="F551" s="6"/>
      <c r="G551" s="14"/>
      <c r="H551" s="7"/>
      <c r="I551" s="7"/>
      <c r="J551" s="7"/>
      <c r="K551" s="7"/>
      <c r="L551" s="7"/>
    </row>
    <row r="552" spans="1:12" ht="12.75">
      <c r="A552" s="7"/>
      <c r="B552" s="7"/>
      <c r="C552" s="7"/>
      <c r="D552" s="13"/>
      <c r="E552" s="6"/>
      <c r="F552" s="6"/>
      <c r="G552" s="14"/>
      <c r="H552" s="7"/>
      <c r="I552" s="7"/>
      <c r="J552" s="7"/>
      <c r="K552" s="7"/>
      <c r="L552" s="7"/>
    </row>
    <row r="553" spans="1:12" ht="12.75">
      <c r="A553" s="7"/>
      <c r="B553" s="7"/>
      <c r="C553" s="7"/>
      <c r="D553" s="13"/>
      <c r="E553" s="6"/>
      <c r="F553" s="6"/>
      <c r="G553" s="14"/>
      <c r="H553" s="7"/>
      <c r="I553" s="7"/>
      <c r="J553" s="7"/>
      <c r="K553" s="7"/>
      <c r="L553" s="7"/>
    </row>
    <row r="554" spans="1:12" ht="12.75">
      <c r="A554" s="7"/>
      <c r="B554" s="7"/>
      <c r="C554" s="7"/>
      <c r="D554" s="13"/>
      <c r="E554" s="6"/>
      <c r="F554" s="6"/>
      <c r="G554" s="14"/>
      <c r="H554" s="7"/>
      <c r="I554" s="7"/>
      <c r="J554" s="7"/>
      <c r="K554" s="7"/>
      <c r="L554" s="7"/>
    </row>
    <row r="555" spans="1:12" ht="12.75">
      <c r="A555" s="7"/>
      <c r="B555" s="7"/>
      <c r="C555" s="7"/>
      <c r="D555" s="13"/>
      <c r="E555" s="6"/>
      <c r="F555" s="6"/>
      <c r="G555" s="14"/>
      <c r="H555" s="7"/>
      <c r="I555" s="7"/>
      <c r="J555" s="7"/>
      <c r="K555" s="7"/>
      <c r="L555" s="7"/>
    </row>
    <row r="556" spans="1:12" ht="12.75">
      <c r="A556" s="7"/>
      <c r="B556" s="7"/>
      <c r="C556" s="7"/>
      <c r="D556" s="13"/>
      <c r="E556" s="6"/>
      <c r="F556" s="6"/>
      <c r="G556" s="14"/>
      <c r="H556" s="7"/>
      <c r="I556" s="7"/>
      <c r="J556" s="7"/>
      <c r="K556" s="7"/>
      <c r="L556" s="7"/>
    </row>
    <row r="557" spans="1:12" ht="12.75">
      <c r="A557" s="7"/>
      <c r="B557" s="7"/>
      <c r="C557" s="7"/>
      <c r="D557" s="13"/>
      <c r="E557" s="6"/>
      <c r="F557" s="6"/>
      <c r="G557" s="14"/>
      <c r="H557" s="7"/>
      <c r="I557" s="7"/>
      <c r="J557" s="7"/>
      <c r="K557" s="7"/>
      <c r="L557" s="7"/>
    </row>
    <row r="558" spans="1:12" ht="12.75">
      <c r="A558" s="7"/>
      <c r="B558" s="7"/>
      <c r="C558" s="7"/>
      <c r="D558" s="13"/>
      <c r="E558" s="6"/>
      <c r="F558" s="6"/>
      <c r="G558" s="14"/>
      <c r="H558" s="7"/>
      <c r="I558" s="7"/>
      <c r="J558" s="7"/>
      <c r="K558" s="7"/>
      <c r="L558" s="7"/>
    </row>
    <row r="559" spans="1:12" ht="12.75">
      <c r="A559" s="7"/>
      <c r="B559" s="7"/>
      <c r="C559" s="7"/>
      <c r="D559" s="13"/>
      <c r="E559" s="6"/>
      <c r="F559" s="6"/>
      <c r="G559" s="14"/>
      <c r="H559" s="7"/>
      <c r="I559" s="7"/>
      <c r="J559" s="7"/>
      <c r="K559" s="7"/>
      <c r="L559" s="7"/>
    </row>
    <row r="560" spans="1:12" ht="12.75">
      <c r="A560" s="7"/>
      <c r="B560" s="7"/>
      <c r="C560" s="7"/>
      <c r="D560" s="13"/>
      <c r="E560" s="6"/>
      <c r="F560" s="6"/>
      <c r="G560" s="14"/>
      <c r="H560" s="7"/>
      <c r="I560" s="7"/>
      <c r="J560" s="7"/>
      <c r="K560" s="7"/>
      <c r="L560" s="7"/>
    </row>
    <row r="561" spans="1:12" ht="12.75">
      <c r="A561" s="7"/>
      <c r="B561" s="7"/>
      <c r="C561" s="7"/>
      <c r="D561" s="13"/>
      <c r="E561" s="6"/>
      <c r="F561" s="6"/>
      <c r="G561" s="14"/>
      <c r="H561" s="7"/>
      <c r="I561" s="7"/>
      <c r="J561" s="7"/>
      <c r="K561" s="7"/>
      <c r="L561" s="7"/>
    </row>
    <row r="562" spans="1:12" ht="12.75">
      <c r="A562" s="7"/>
      <c r="B562" s="7"/>
      <c r="C562" s="7"/>
      <c r="D562" s="13"/>
      <c r="E562" s="6"/>
      <c r="F562" s="6"/>
      <c r="G562" s="14"/>
      <c r="H562" s="7"/>
      <c r="I562" s="7"/>
      <c r="J562" s="7"/>
      <c r="K562" s="7"/>
      <c r="L562" s="7"/>
    </row>
    <row r="563" spans="1:12" ht="12.75">
      <c r="A563" s="7"/>
      <c r="B563" s="7"/>
      <c r="C563" s="7"/>
      <c r="D563" s="13"/>
      <c r="E563" s="6"/>
      <c r="F563" s="6"/>
      <c r="G563" s="14"/>
      <c r="H563" s="7"/>
      <c r="I563" s="7"/>
      <c r="J563" s="7"/>
      <c r="K563" s="7"/>
      <c r="L563" s="7"/>
    </row>
    <row r="564" spans="1:12" ht="12.75">
      <c r="A564" s="7"/>
      <c r="B564" s="7"/>
      <c r="C564" s="7"/>
      <c r="D564" s="13"/>
      <c r="E564" s="6"/>
      <c r="F564" s="6"/>
      <c r="G564" s="14"/>
      <c r="H564" s="7"/>
      <c r="I564" s="7"/>
      <c r="J564" s="7"/>
      <c r="K564" s="7"/>
      <c r="L564" s="7"/>
    </row>
    <row r="565" spans="1:12" ht="12.75">
      <c r="A565" s="7"/>
      <c r="B565" s="7"/>
      <c r="C565" s="7"/>
      <c r="D565" s="13"/>
      <c r="E565" s="6"/>
      <c r="F565" s="6"/>
      <c r="G565" s="14"/>
      <c r="H565" s="7"/>
      <c r="I565" s="7"/>
      <c r="J565" s="7"/>
      <c r="K565" s="7"/>
      <c r="L565" s="7"/>
    </row>
    <row r="566" spans="1:12" ht="12.75">
      <c r="A566" s="7"/>
      <c r="B566" s="7"/>
      <c r="C566" s="7"/>
      <c r="D566" s="13"/>
      <c r="E566" s="6"/>
      <c r="F566" s="6"/>
      <c r="G566" s="14"/>
      <c r="H566" s="7"/>
      <c r="I566" s="7"/>
      <c r="J566" s="7"/>
      <c r="K566" s="7"/>
      <c r="L566" s="7"/>
    </row>
    <row r="567" spans="1:12" ht="12.75">
      <c r="A567" s="7"/>
      <c r="B567" s="7"/>
      <c r="C567" s="7"/>
      <c r="D567" s="13"/>
      <c r="E567" s="6"/>
      <c r="F567" s="6"/>
      <c r="G567" s="14"/>
      <c r="H567" s="7"/>
      <c r="I567" s="7"/>
      <c r="J567" s="7"/>
      <c r="K567" s="7"/>
      <c r="L567" s="7"/>
    </row>
  </sheetData>
  <mergeCells count="5">
    <mergeCell ref="B48:L81"/>
    <mergeCell ref="B2:D2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r:id="rId5"/>
  <legacyDrawing r:id="rId4"/>
  <oleObjects>
    <oleObject progId="Equation.DSMT4" shapeId="1762583" r:id="rId1"/>
    <oleObject progId="Equation.DSMT4" shapeId="3049518" r:id="rId2"/>
    <oleObject progId="Visio.Drawing.6" shapeId="814893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">
      <selection activeCell="Q35" sqref="Q35"/>
    </sheetView>
  </sheetViews>
  <sheetFormatPr defaultColWidth="9.140625" defaultRowHeight="12.75"/>
  <cols>
    <col min="1" max="17" width="9.140625" style="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">
      <selection activeCell="H19" sqref="H19"/>
    </sheetView>
  </sheetViews>
  <sheetFormatPr defaultColWidth="9.140625" defaultRowHeight="12.75"/>
  <cols>
    <col min="1" max="1" width="22.28125" style="0" customWidth="1"/>
    <col min="2" max="2" width="14.28125" style="0" customWidth="1"/>
    <col min="3" max="3" width="17.28125" style="0" customWidth="1"/>
    <col min="4" max="4" width="13.28125" style="0" customWidth="1"/>
    <col min="5" max="5" width="17.57421875" style="0" customWidth="1"/>
    <col min="6" max="6" width="21.57421875" style="0" customWidth="1"/>
  </cols>
  <sheetData>
    <row r="1" spans="1:6" ht="12.75">
      <c r="A1" s="8" t="s">
        <v>18</v>
      </c>
      <c r="B1" s="9" t="s">
        <v>20</v>
      </c>
      <c r="C1" s="10" t="s">
        <v>21</v>
      </c>
      <c r="D1" s="11" t="s">
        <v>22</v>
      </c>
      <c r="E1" s="11" t="s">
        <v>28</v>
      </c>
      <c r="F1" s="12" t="s">
        <v>23</v>
      </c>
    </row>
    <row r="2" spans="1:6" ht="12.75">
      <c r="A2" s="5">
        <v>0</v>
      </c>
      <c r="B2" s="2">
        <f aca="true" t="shared" si="0" ref="B2:B33">Ra-F*IF(A2&gt;af,1,0)-wa*IF(A2&gt;aw,A2-aw,0)-(wL-wa)*IF(A2&gt;aw,(A2-aw)^2,0)/(2*(L-aw))</f>
        <v>14.2625</v>
      </c>
      <c r="C2" s="2">
        <f aca="true" t="shared" si="1" ref="C2:C33">Ma+Ra*A2-F*IF(A2&gt;af,A2-af,0)-wa*IF(A2&gt;aw,(A2-aw)^2,0)/2-(wL-wa)*IF(A2&gt;aw,(A2-aw)^3,0)/(6*(L-aw))+M*IF(A2&gt;am,1,0)</f>
        <v>-387.2916666666667</v>
      </c>
      <c r="D2" s="4">
        <f aca="true" t="shared" si="2" ref="D2:D33">C2*cc/I</f>
        <v>-2.581944444444445</v>
      </c>
      <c r="E2" s="3">
        <f aca="true" t="shared" si="3" ref="E2:E33">1000*(ta+(Ma*A2+Ra*A2^2/2-F*IF(A2&gt;af,(A2-af)^2,0)/2-wa*IF(A2&gt;aw,(A2-aw)^3,0)/6-(wL-wa)*IF(A2&gt;aw,(A2-aw)^4,0)/(24*(L-aw))+M*IF(A2&gt;am,A2-am,0))/(E*I))</f>
        <v>0</v>
      </c>
      <c r="F2" s="4">
        <f>1000*(da+ta*A2+(Ma*A2^2/2+Ra*A2^3/6-F*IF(A2&gt;af,(A2-af)^3,0)/6-wa*IF(A2&gt;aw,(A2-aw)^4,0)/24-(wL-wa)*IF(A2&gt;aw,(A2-aw)^5,0)/(120*(L-aw))+M*IF(A2&gt;am,(A2-am)^2,0)/2)/(E*I))</f>
        <v>0</v>
      </c>
    </row>
    <row r="3" spans="1:6" ht="12.75">
      <c r="A3" s="5">
        <f aca="true" t="shared" si="4" ref="A3:A34">A2+Linc</f>
        <v>1</v>
      </c>
      <c r="B3" s="2">
        <f t="shared" si="0"/>
        <v>14.2625</v>
      </c>
      <c r="C3" s="2">
        <f t="shared" si="1"/>
        <v>-373.0291666666667</v>
      </c>
      <c r="D3" s="4">
        <f t="shared" si="2"/>
        <v>-2.4868611111111116</v>
      </c>
      <c r="E3" s="3">
        <f t="shared" si="3"/>
        <v>-0.0042240046296296305</v>
      </c>
      <c r="F3" s="4">
        <f aca="true" t="shared" si="5" ref="F3:F34">1000*(da+ta*A3+(Ma*A3^2/2+Ra*A3^3/6-F*IF(A3&gt;af,(A3-af)^3,0)/6-wa*IF(A3&gt;aw,(A3-aw)^4,0)/24-(wL-wa)*IF(A3&gt;aw,(A3-aw)^5,0)/(120*(L-aw))+M*IF(A3&gt;am,(A3-am)^2,0)/2)/(E*I))</f>
        <v>-0.002125208333333334</v>
      </c>
    </row>
    <row r="4" spans="1:6" ht="12.75">
      <c r="A4" s="5">
        <f t="shared" si="4"/>
        <v>2</v>
      </c>
      <c r="B4" s="2">
        <f t="shared" si="0"/>
        <v>14.2625</v>
      </c>
      <c r="C4" s="2">
        <f t="shared" si="1"/>
        <v>-358.7666666666667</v>
      </c>
      <c r="D4" s="4">
        <f t="shared" si="2"/>
        <v>-2.3917777777777784</v>
      </c>
      <c r="E4" s="3">
        <f t="shared" si="3"/>
        <v>-0.00828953703703704</v>
      </c>
      <c r="F4" s="4">
        <f t="shared" si="5"/>
        <v>-0.008395185185185186</v>
      </c>
    </row>
    <row r="5" spans="1:6" ht="12.75">
      <c r="A5" s="5">
        <f t="shared" si="4"/>
        <v>3</v>
      </c>
      <c r="B5" s="2">
        <f t="shared" si="0"/>
        <v>14.2625</v>
      </c>
      <c r="C5" s="2">
        <f t="shared" si="1"/>
        <v>-344.5041666666667</v>
      </c>
      <c r="D5" s="4">
        <f t="shared" si="2"/>
        <v>-2.2966944444444453</v>
      </c>
      <c r="E5" s="3">
        <f t="shared" si="3"/>
        <v>-0.012196597222222223</v>
      </c>
      <c r="F5" s="4">
        <f t="shared" si="5"/>
        <v>-0.018651458333333336</v>
      </c>
    </row>
    <row r="6" spans="1:6" ht="12.75">
      <c r="A6" s="5">
        <f t="shared" si="4"/>
        <v>4</v>
      </c>
      <c r="B6" s="2">
        <f t="shared" si="0"/>
        <v>14.2625</v>
      </c>
      <c r="C6" s="2">
        <f t="shared" si="1"/>
        <v>-330.2416666666667</v>
      </c>
      <c r="D6" s="4">
        <f t="shared" si="2"/>
        <v>-2.2016111111111116</v>
      </c>
      <c r="E6" s="3">
        <f t="shared" si="3"/>
        <v>-0.01594518518518519</v>
      </c>
      <c r="F6" s="4">
        <f t="shared" si="5"/>
        <v>-0.032735555555555566</v>
      </c>
    </row>
    <row r="7" spans="1:6" ht="12.75">
      <c r="A7" s="5">
        <f t="shared" si="4"/>
        <v>5</v>
      </c>
      <c r="B7" s="2">
        <f t="shared" si="0"/>
        <v>14.2625</v>
      </c>
      <c r="C7" s="2">
        <f t="shared" si="1"/>
        <v>-315.9791666666667</v>
      </c>
      <c r="D7" s="4">
        <f t="shared" si="2"/>
        <v>-2.106527777777778</v>
      </c>
      <c r="E7" s="3">
        <f t="shared" si="3"/>
        <v>-0.01953530092592593</v>
      </c>
      <c r="F7" s="4">
        <f t="shared" si="5"/>
        <v>-0.050489004629629644</v>
      </c>
    </row>
    <row r="8" spans="1:6" ht="12.75">
      <c r="A8" s="5">
        <f t="shared" si="4"/>
        <v>6</v>
      </c>
      <c r="B8" s="2">
        <f t="shared" si="0"/>
        <v>14.2625</v>
      </c>
      <c r="C8" s="2">
        <f t="shared" si="1"/>
        <v>-301.7166666666667</v>
      </c>
      <c r="D8" s="4">
        <f t="shared" si="2"/>
        <v>-2.011444444444445</v>
      </c>
      <c r="E8" s="3">
        <f t="shared" si="3"/>
        <v>-0.022966944444444446</v>
      </c>
      <c r="F8" s="4">
        <f t="shared" si="5"/>
        <v>-0.07175333333333335</v>
      </c>
    </row>
    <row r="9" spans="1:6" ht="12.75">
      <c r="A9" s="5">
        <f t="shared" si="4"/>
        <v>7</v>
      </c>
      <c r="B9" s="2">
        <f t="shared" si="0"/>
        <v>14.2625</v>
      </c>
      <c r="C9" s="2">
        <f t="shared" si="1"/>
        <v>-287.4541666666667</v>
      </c>
      <c r="D9" s="4">
        <f t="shared" si="2"/>
        <v>-1.9163611111111118</v>
      </c>
      <c r="E9" s="3">
        <f t="shared" si="3"/>
        <v>-0.026240115740740748</v>
      </c>
      <c r="F9" s="4">
        <f t="shared" si="5"/>
        <v>-0.09637006944444447</v>
      </c>
    </row>
    <row r="10" spans="1:6" ht="12.75">
      <c r="A10" s="5">
        <f t="shared" si="4"/>
        <v>8</v>
      </c>
      <c r="B10" s="2">
        <f t="shared" si="0"/>
        <v>14.2625</v>
      </c>
      <c r="C10" s="2">
        <f t="shared" si="1"/>
        <v>-273.1916666666667</v>
      </c>
      <c r="D10" s="4">
        <f t="shared" si="2"/>
        <v>-1.8212777777777784</v>
      </c>
      <c r="E10" s="3">
        <f t="shared" si="3"/>
        <v>-0.02935481481481482</v>
      </c>
      <c r="F10" s="4">
        <f t="shared" si="5"/>
        <v>-0.12418074074074077</v>
      </c>
    </row>
    <row r="11" spans="1:6" ht="12.75">
      <c r="A11" s="5">
        <f t="shared" si="4"/>
        <v>9</v>
      </c>
      <c r="B11" s="2">
        <f t="shared" si="0"/>
        <v>14.2625</v>
      </c>
      <c r="C11" s="2">
        <f t="shared" si="1"/>
        <v>-258.9291666666667</v>
      </c>
      <c r="D11" s="4">
        <f t="shared" si="2"/>
        <v>-1.7261944444444448</v>
      </c>
      <c r="E11" s="3">
        <f t="shared" si="3"/>
        <v>-0.03231104166666667</v>
      </c>
      <c r="F11" s="4">
        <f t="shared" si="5"/>
        <v>-0.15502687500000004</v>
      </c>
    </row>
    <row r="12" spans="1:6" ht="12.75">
      <c r="A12" s="5">
        <f t="shared" si="4"/>
        <v>10</v>
      </c>
      <c r="B12" s="2">
        <f t="shared" si="0"/>
        <v>14.2625</v>
      </c>
      <c r="C12" s="2">
        <f t="shared" si="1"/>
        <v>-244.66666666666669</v>
      </c>
      <c r="D12" s="4">
        <f t="shared" si="2"/>
        <v>-1.6311111111111114</v>
      </c>
      <c r="E12" s="3">
        <f t="shared" si="3"/>
        <v>-0.035108796296296305</v>
      </c>
      <c r="F12" s="4">
        <f t="shared" si="5"/>
        <v>-0.18875000000000006</v>
      </c>
    </row>
    <row r="13" spans="1:6" ht="12.75">
      <c r="A13" s="5">
        <f t="shared" si="4"/>
        <v>11</v>
      </c>
      <c r="B13" s="2">
        <f t="shared" si="0"/>
        <v>14.2625</v>
      </c>
      <c r="C13" s="2">
        <f t="shared" si="1"/>
        <v>-230.4041666666667</v>
      </c>
      <c r="D13" s="4">
        <f t="shared" si="2"/>
        <v>-1.5360277777777782</v>
      </c>
      <c r="E13" s="3">
        <f t="shared" si="3"/>
        <v>-0.03774807870370372</v>
      </c>
      <c r="F13" s="4">
        <f t="shared" si="5"/>
        <v>-0.22519164351851856</v>
      </c>
    </row>
    <row r="14" spans="1:6" ht="12.75">
      <c r="A14" s="5">
        <f t="shared" si="4"/>
        <v>12</v>
      </c>
      <c r="B14" s="2">
        <f t="shared" si="0"/>
        <v>14.2625</v>
      </c>
      <c r="C14" s="2">
        <f t="shared" si="1"/>
        <v>-216.1416666666667</v>
      </c>
      <c r="D14" s="4">
        <f t="shared" si="2"/>
        <v>-1.440944444444445</v>
      </c>
      <c r="E14" s="3">
        <f t="shared" si="3"/>
        <v>-0.040228888888888904</v>
      </c>
      <c r="F14" s="4">
        <f t="shared" si="5"/>
        <v>-0.2641933333333334</v>
      </c>
    </row>
    <row r="15" spans="1:6" ht="12.75">
      <c r="A15" s="5">
        <f t="shared" si="4"/>
        <v>13</v>
      </c>
      <c r="B15" s="2">
        <f t="shared" si="0"/>
        <v>14.2625</v>
      </c>
      <c r="C15" s="2">
        <f t="shared" si="1"/>
        <v>-201.8791666666667</v>
      </c>
      <c r="D15" s="4">
        <f t="shared" si="2"/>
        <v>-1.3458611111111114</v>
      </c>
      <c r="E15" s="3">
        <f t="shared" si="3"/>
        <v>-0.042551226851851864</v>
      </c>
      <c r="F15" s="4">
        <f t="shared" si="5"/>
        <v>-0.3055965972222223</v>
      </c>
    </row>
    <row r="16" spans="1:6" ht="12.75">
      <c r="A16" s="5">
        <f t="shared" si="4"/>
        <v>14</v>
      </c>
      <c r="B16" s="2">
        <f t="shared" si="0"/>
        <v>14.2625</v>
      </c>
      <c r="C16" s="2">
        <f t="shared" si="1"/>
        <v>-187.6166666666667</v>
      </c>
      <c r="D16" s="4">
        <f t="shared" si="2"/>
        <v>-1.2507777777777782</v>
      </c>
      <c r="E16" s="3">
        <f t="shared" si="3"/>
        <v>-0.044715092592592605</v>
      </c>
      <c r="F16" s="4">
        <f t="shared" si="5"/>
        <v>-0.34924296296296303</v>
      </c>
    </row>
    <row r="17" spans="1:6" ht="12.75">
      <c r="A17" s="5">
        <f t="shared" si="4"/>
        <v>15</v>
      </c>
      <c r="B17" s="2">
        <f t="shared" si="0"/>
        <v>14.2625</v>
      </c>
      <c r="C17" s="2">
        <f t="shared" si="1"/>
        <v>-173.35416666666669</v>
      </c>
      <c r="D17" s="4">
        <f t="shared" si="2"/>
        <v>-1.1556944444444446</v>
      </c>
      <c r="E17" s="3">
        <f t="shared" si="3"/>
        <v>-0.04672048611111112</v>
      </c>
      <c r="F17" s="4">
        <f t="shared" si="5"/>
        <v>-0.3949739583333334</v>
      </c>
    </row>
    <row r="18" spans="1:6" ht="12.75">
      <c r="A18" s="5">
        <f t="shared" si="4"/>
        <v>16</v>
      </c>
      <c r="B18" s="2">
        <f t="shared" si="0"/>
        <v>14.2625</v>
      </c>
      <c r="C18" s="2">
        <f t="shared" si="1"/>
        <v>-159.0916666666667</v>
      </c>
      <c r="D18" s="4">
        <f t="shared" si="2"/>
        <v>-1.0606111111111114</v>
      </c>
      <c r="E18" s="3">
        <f t="shared" si="3"/>
        <v>-0.04856740740740742</v>
      </c>
      <c r="F18" s="4">
        <f t="shared" si="5"/>
        <v>-0.4426311111111112</v>
      </c>
    </row>
    <row r="19" spans="1:6" ht="12.75">
      <c r="A19" s="5">
        <f t="shared" si="4"/>
        <v>17</v>
      </c>
      <c r="B19" s="2">
        <f t="shared" si="0"/>
        <v>14.2625</v>
      </c>
      <c r="C19" s="2">
        <f t="shared" si="1"/>
        <v>-144.8291666666667</v>
      </c>
      <c r="D19" s="4">
        <f t="shared" si="2"/>
        <v>-0.9655277777777782</v>
      </c>
      <c r="E19" s="3">
        <f t="shared" si="3"/>
        <v>-0.0502558564814815</v>
      </c>
      <c r="F19" s="4">
        <f t="shared" si="5"/>
        <v>-0.49205594907407424</v>
      </c>
    </row>
    <row r="20" spans="1:6" ht="12.75">
      <c r="A20" s="5">
        <f t="shared" si="4"/>
        <v>18</v>
      </c>
      <c r="B20" s="2">
        <f t="shared" si="0"/>
        <v>14.2625</v>
      </c>
      <c r="C20" s="2">
        <f t="shared" si="1"/>
        <v>-130.56666666666672</v>
      </c>
      <c r="D20" s="4">
        <f t="shared" si="2"/>
        <v>-0.8704444444444449</v>
      </c>
      <c r="E20" s="3">
        <f t="shared" si="3"/>
        <v>-0.05178583333333335</v>
      </c>
      <c r="F20" s="4">
        <f t="shared" si="5"/>
        <v>-0.5430900000000001</v>
      </c>
    </row>
    <row r="21" spans="1:6" ht="12.75">
      <c r="A21" s="5">
        <f t="shared" si="4"/>
        <v>19</v>
      </c>
      <c r="B21" s="2">
        <f t="shared" si="0"/>
        <v>14.2625</v>
      </c>
      <c r="C21" s="2">
        <f t="shared" si="1"/>
        <v>-116.30416666666667</v>
      </c>
      <c r="D21" s="4">
        <f t="shared" si="2"/>
        <v>-0.7753611111111113</v>
      </c>
      <c r="E21" s="3">
        <f t="shared" si="3"/>
        <v>-0.05315733796296298</v>
      </c>
      <c r="F21" s="4">
        <f t="shared" si="5"/>
        <v>-0.5955747916666668</v>
      </c>
    </row>
    <row r="22" spans="1:6" ht="12.75">
      <c r="A22" s="5">
        <f t="shared" si="4"/>
        <v>20</v>
      </c>
      <c r="B22" s="2">
        <f t="shared" si="0"/>
        <v>14.2625</v>
      </c>
      <c r="C22" s="2">
        <f t="shared" si="1"/>
        <v>-102.04166666666669</v>
      </c>
      <c r="D22" s="4">
        <f t="shared" si="2"/>
        <v>-0.680277777777778</v>
      </c>
      <c r="E22" s="3">
        <f t="shared" si="3"/>
        <v>-0.05437037037037039</v>
      </c>
      <c r="F22" s="4">
        <f t="shared" si="5"/>
        <v>-0.6493518518518521</v>
      </c>
    </row>
    <row r="23" spans="1:6" ht="12.75">
      <c r="A23" s="5">
        <f t="shared" si="4"/>
        <v>21</v>
      </c>
      <c r="B23" s="2">
        <f t="shared" si="0"/>
        <v>14.2625</v>
      </c>
      <c r="C23" s="2">
        <f t="shared" si="1"/>
        <v>-87.7791666666667</v>
      </c>
      <c r="D23" s="4">
        <f t="shared" si="2"/>
        <v>-0.5851944444444447</v>
      </c>
      <c r="E23" s="3">
        <f t="shared" si="3"/>
        <v>-0.055424930555555564</v>
      </c>
      <c r="F23" s="4">
        <f t="shared" si="5"/>
        <v>-0.7042627083333335</v>
      </c>
    </row>
    <row r="24" spans="1:6" ht="12.75">
      <c r="A24" s="5">
        <f t="shared" si="4"/>
        <v>22</v>
      </c>
      <c r="B24" s="2">
        <f t="shared" si="0"/>
        <v>14.2625</v>
      </c>
      <c r="C24" s="2">
        <f t="shared" si="1"/>
        <v>-73.51666666666671</v>
      </c>
      <c r="D24" s="4">
        <f t="shared" si="2"/>
        <v>-0.49011111111111144</v>
      </c>
      <c r="E24" s="3">
        <f t="shared" si="3"/>
        <v>-0.05632101851851855</v>
      </c>
      <c r="F24" s="4">
        <f t="shared" si="5"/>
        <v>-0.7601488888888891</v>
      </c>
    </row>
    <row r="25" spans="1:6" ht="12.75">
      <c r="A25" s="5">
        <f t="shared" si="4"/>
        <v>23</v>
      </c>
      <c r="B25" s="2">
        <f t="shared" si="0"/>
        <v>14.2625</v>
      </c>
      <c r="C25" s="2">
        <f t="shared" si="1"/>
        <v>-59.25416666666672</v>
      </c>
      <c r="D25" s="4">
        <f t="shared" si="2"/>
        <v>-0.3950277777777782</v>
      </c>
      <c r="E25" s="3">
        <f t="shared" si="3"/>
        <v>-0.05705863425925928</v>
      </c>
      <c r="F25" s="4">
        <f t="shared" si="5"/>
        <v>-0.8168519212962966</v>
      </c>
    </row>
    <row r="26" spans="1:6" ht="12.75">
      <c r="A26" s="5">
        <f t="shared" si="4"/>
        <v>24</v>
      </c>
      <c r="B26" s="2">
        <f t="shared" si="0"/>
        <v>14.2625</v>
      </c>
      <c r="C26" s="2">
        <f t="shared" si="1"/>
        <v>-44.99166666666673</v>
      </c>
      <c r="D26" s="4">
        <f t="shared" si="2"/>
        <v>-0.2999444444444449</v>
      </c>
      <c r="E26" s="3">
        <f t="shared" si="3"/>
        <v>-0.057637777777777795</v>
      </c>
      <c r="F26" s="4">
        <f t="shared" si="5"/>
        <v>-0.8742133333333336</v>
      </c>
    </row>
    <row r="27" spans="1:6" ht="12.75">
      <c r="A27" s="5">
        <f t="shared" si="4"/>
        <v>25</v>
      </c>
      <c r="B27" s="2">
        <f t="shared" si="0"/>
        <v>14.2625</v>
      </c>
      <c r="C27" s="2">
        <f t="shared" si="1"/>
        <v>-30.729166666666686</v>
      </c>
      <c r="D27" s="4">
        <f t="shared" si="2"/>
        <v>-0.20486111111111127</v>
      </c>
      <c r="E27" s="3">
        <f t="shared" si="3"/>
        <v>-0.05805844907407409</v>
      </c>
      <c r="F27" s="4">
        <f t="shared" si="5"/>
        <v>-0.932074652777778</v>
      </c>
    </row>
    <row r="28" spans="1:6" ht="12.75">
      <c r="A28" s="5">
        <f t="shared" si="4"/>
        <v>26</v>
      </c>
      <c r="B28" s="2">
        <f t="shared" si="0"/>
        <v>14.2625</v>
      </c>
      <c r="C28" s="2">
        <f t="shared" si="1"/>
        <v>-6.466666666666697</v>
      </c>
      <c r="D28" s="4">
        <f t="shared" si="2"/>
        <v>-0.04311111111111132</v>
      </c>
      <c r="E28" s="3">
        <f t="shared" si="3"/>
        <v>-0.05820953703703706</v>
      </c>
      <c r="F28" s="4">
        <f t="shared" si="5"/>
        <v>-0.9902218518518522</v>
      </c>
    </row>
    <row r="29" spans="1:6" ht="12.75">
      <c r="A29" s="5">
        <f t="shared" si="4"/>
        <v>27</v>
      </c>
      <c r="B29" s="2">
        <f t="shared" si="0"/>
        <v>14.2625</v>
      </c>
      <c r="C29" s="2">
        <f t="shared" si="1"/>
        <v>7.795833333333292</v>
      </c>
      <c r="D29" s="4">
        <f t="shared" si="2"/>
        <v>0.05197222222222195</v>
      </c>
      <c r="E29" s="3">
        <f t="shared" si="3"/>
        <v>-0.058202152777777794</v>
      </c>
      <c r="F29" s="4">
        <f t="shared" si="5"/>
        <v>-1.048440902777778</v>
      </c>
    </row>
    <row r="30" spans="1:6" ht="12.75">
      <c r="A30" s="5">
        <f t="shared" si="4"/>
        <v>28</v>
      </c>
      <c r="B30" s="2">
        <f t="shared" si="0"/>
        <v>14.2625</v>
      </c>
      <c r="C30" s="2">
        <f t="shared" si="1"/>
        <v>22.05833333333328</v>
      </c>
      <c r="D30" s="4">
        <f t="shared" si="2"/>
        <v>0.14705555555555522</v>
      </c>
      <c r="E30" s="3">
        <f t="shared" si="3"/>
        <v>-0.05803629629629632</v>
      </c>
      <c r="F30" s="4">
        <f t="shared" si="5"/>
        <v>-1.1065733333333336</v>
      </c>
    </row>
    <row r="31" spans="1:6" ht="12.75">
      <c r="A31" s="5">
        <f t="shared" si="4"/>
        <v>29</v>
      </c>
      <c r="B31" s="2">
        <f t="shared" si="0"/>
        <v>14.2625</v>
      </c>
      <c r="C31" s="2">
        <f t="shared" si="1"/>
        <v>36.32083333333327</v>
      </c>
      <c r="D31" s="4">
        <f t="shared" si="2"/>
        <v>0.2421388888888885</v>
      </c>
      <c r="E31" s="3">
        <f t="shared" si="3"/>
        <v>-0.05771196759259262</v>
      </c>
      <c r="F31" s="4">
        <f t="shared" si="5"/>
        <v>-1.1644606712962966</v>
      </c>
    </row>
    <row r="32" spans="1:6" ht="12.75">
      <c r="A32" s="5">
        <f t="shared" si="4"/>
        <v>30</v>
      </c>
      <c r="B32" s="2">
        <f t="shared" si="0"/>
        <v>14.2625</v>
      </c>
      <c r="C32" s="2">
        <f t="shared" si="1"/>
        <v>50.583333333333314</v>
      </c>
      <c r="D32" s="4">
        <f t="shared" si="2"/>
        <v>0.33722222222222215</v>
      </c>
      <c r="E32" s="3">
        <f t="shared" si="3"/>
        <v>-0.05722916666666668</v>
      </c>
      <c r="F32" s="4">
        <f t="shared" si="5"/>
        <v>-1.2219444444444445</v>
      </c>
    </row>
    <row r="33" spans="1:6" ht="12.75">
      <c r="A33" s="5">
        <f t="shared" si="4"/>
        <v>31</v>
      </c>
      <c r="B33" s="2">
        <f t="shared" si="0"/>
        <v>14.2625</v>
      </c>
      <c r="C33" s="2">
        <f t="shared" si="1"/>
        <v>64.8458333333333</v>
      </c>
      <c r="D33" s="4">
        <f t="shared" si="2"/>
        <v>0.4323055555555554</v>
      </c>
      <c r="E33" s="3">
        <f t="shared" si="3"/>
        <v>-0.05658789351851855</v>
      </c>
      <c r="F33" s="4">
        <f t="shared" si="5"/>
        <v>-1.278866180555556</v>
      </c>
    </row>
    <row r="34" spans="1:6" ht="12.75">
      <c r="A34" s="5">
        <f t="shared" si="4"/>
        <v>32</v>
      </c>
      <c r="B34" s="2">
        <f aca="true" t="shared" si="6" ref="B34:B65">Ra-F*IF(A34&gt;af,1,0)-wa*IF(A34&gt;aw,A34-aw,0)-(wL-wa)*IF(A34&gt;aw,(A34-aw)^2,0)/(2*(L-aw))</f>
        <v>14.2625</v>
      </c>
      <c r="C34" s="2">
        <f aca="true" t="shared" si="7" ref="C34:C65">Ma+Ra*A34-F*IF(A34&gt;af,A34-af,0)-wa*IF(A34&gt;aw,(A34-aw)^2,0)/2-(wL-wa)*IF(A34&gt;aw,(A34-aw)^3,0)/(6*(L-aw))+M*IF(A34&gt;am,1,0)</f>
        <v>79.10833333333329</v>
      </c>
      <c r="D34" s="4">
        <f aca="true" t="shared" si="8" ref="D34:D65">C34*cc/I</f>
        <v>0.5273888888888887</v>
      </c>
      <c r="E34" s="3">
        <f aca="true" t="shared" si="9" ref="E34:E65">1000*(ta+(Ma*A34+Ra*A34^2/2-F*IF(A34&gt;af,(A34-af)^2,0)/2-wa*IF(A34&gt;aw,(A34-aw)^3,0)/6-(wL-wa)*IF(A34&gt;aw,(A34-aw)^4,0)/(24*(L-aw))+M*IF(A34&gt;am,A34-am,0))/(E*I))</f>
        <v>-0.05578814814814817</v>
      </c>
      <c r="F34" s="4">
        <f t="shared" si="5"/>
        <v>-1.3350674074074078</v>
      </c>
    </row>
    <row r="35" spans="1:6" ht="12.75">
      <c r="A35" s="5">
        <f aca="true" t="shared" si="10" ref="A35:A66">A34+Linc</f>
        <v>33</v>
      </c>
      <c r="B35" s="2">
        <f t="shared" si="6"/>
        <v>14.2625</v>
      </c>
      <c r="C35" s="2">
        <f t="shared" si="7"/>
        <v>93.37083333333328</v>
      </c>
      <c r="D35" s="4">
        <f t="shared" si="8"/>
        <v>0.622472222222222</v>
      </c>
      <c r="E35" s="3">
        <f t="shared" si="9"/>
        <v>-0.05482993055555557</v>
      </c>
      <c r="F35" s="4">
        <f aca="true" t="shared" si="11" ref="F35:F66">1000*(da+ta*A35+(Ma*A35^2/2+Ra*A35^3/6-F*IF(A35&gt;af,(A35-af)^3,0)/6-wa*IF(A35&gt;aw,(A35-aw)^4,0)/24-(wL-wa)*IF(A35&gt;aw,(A35-aw)^5,0)/(120*(L-aw))+M*IF(A35&gt;am,(A35-am)^2,0)/2)/(E*I))</f>
        <v>-1.3903896527777782</v>
      </c>
    </row>
    <row r="36" spans="1:6" ht="12.75">
      <c r="A36" s="5">
        <f t="shared" si="10"/>
        <v>34</v>
      </c>
      <c r="B36" s="2">
        <f t="shared" si="6"/>
        <v>14.2625</v>
      </c>
      <c r="C36" s="2">
        <f t="shared" si="7"/>
        <v>107.63333333333327</v>
      </c>
      <c r="D36" s="4">
        <f t="shared" si="8"/>
        <v>0.7175555555555552</v>
      </c>
      <c r="E36" s="3">
        <f t="shared" si="9"/>
        <v>-0.053713240740740756</v>
      </c>
      <c r="F36" s="4">
        <f t="shared" si="11"/>
        <v>-1.444674444444445</v>
      </c>
    </row>
    <row r="37" spans="1:6" ht="12.75">
      <c r="A37" s="5">
        <f t="shared" si="10"/>
        <v>35</v>
      </c>
      <c r="B37" s="2">
        <f t="shared" si="6"/>
        <v>14.2625</v>
      </c>
      <c r="C37" s="2">
        <f t="shared" si="7"/>
        <v>121.89583333333331</v>
      </c>
      <c r="D37" s="4">
        <f t="shared" si="8"/>
        <v>0.8126388888888889</v>
      </c>
      <c r="E37" s="3">
        <f t="shared" si="9"/>
        <v>-0.05243807870370372</v>
      </c>
      <c r="F37" s="4">
        <f t="shared" si="11"/>
        <v>-1.4977633101851857</v>
      </c>
    </row>
    <row r="38" spans="1:6" ht="12.75">
      <c r="A38" s="5">
        <f t="shared" si="10"/>
        <v>36</v>
      </c>
      <c r="B38" s="2">
        <f t="shared" si="6"/>
        <v>14.2625</v>
      </c>
      <c r="C38" s="2">
        <f t="shared" si="7"/>
        <v>136.15833333333325</v>
      </c>
      <c r="D38" s="4">
        <f t="shared" si="8"/>
        <v>0.9077222222222218</v>
      </c>
      <c r="E38" s="3">
        <f t="shared" si="9"/>
        <v>-0.05100444444444445</v>
      </c>
      <c r="F38" s="4">
        <f t="shared" si="11"/>
        <v>-1.5494977777777779</v>
      </c>
    </row>
    <row r="39" spans="1:6" ht="12.75">
      <c r="A39" s="5">
        <f t="shared" si="10"/>
        <v>37</v>
      </c>
      <c r="B39" s="2">
        <f t="shared" si="6"/>
        <v>14.2625</v>
      </c>
      <c r="C39" s="2">
        <f t="shared" si="7"/>
        <v>150.4208333333333</v>
      </c>
      <c r="D39" s="4">
        <f t="shared" si="8"/>
        <v>1.0028055555555555</v>
      </c>
      <c r="E39" s="3">
        <f t="shared" si="9"/>
        <v>-0.04941233796296299</v>
      </c>
      <c r="F39" s="4">
        <f t="shared" si="11"/>
        <v>-1.5997193750000005</v>
      </c>
    </row>
    <row r="40" spans="1:6" ht="12.75">
      <c r="A40" s="5">
        <f t="shared" si="10"/>
        <v>38</v>
      </c>
      <c r="B40" s="2">
        <f t="shared" si="6"/>
        <v>14.2625</v>
      </c>
      <c r="C40" s="2">
        <f t="shared" si="7"/>
        <v>164.68333333333334</v>
      </c>
      <c r="D40" s="4">
        <f t="shared" si="8"/>
        <v>1.0978888888888891</v>
      </c>
      <c r="E40" s="3">
        <f t="shared" si="9"/>
        <v>-0.04766175925925927</v>
      </c>
      <c r="F40" s="4">
        <f t="shared" si="11"/>
        <v>-1.6482696296296304</v>
      </c>
    </row>
    <row r="41" spans="1:6" ht="12.75">
      <c r="A41" s="5">
        <f t="shared" si="10"/>
        <v>39</v>
      </c>
      <c r="B41" s="2">
        <f t="shared" si="6"/>
        <v>14.2625</v>
      </c>
      <c r="C41" s="2">
        <f t="shared" si="7"/>
        <v>178.94583333333327</v>
      </c>
      <c r="D41" s="4">
        <f t="shared" si="8"/>
        <v>1.192972222222222</v>
      </c>
      <c r="E41" s="3">
        <f t="shared" si="9"/>
        <v>-0.045752708333333336</v>
      </c>
      <c r="F41" s="4">
        <f t="shared" si="11"/>
        <v>-1.6949900694444449</v>
      </c>
    </row>
    <row r="42" spans="1:6" ht="12.75">
      <c r="A42" s="5">
        <f t="shared" si="10"/>
        <v>40</v>
      </c>
      <c r="B42" s="2">
        <f t="shared" si="6"/>
        <v>14.2625</v>
      </c>
      <c r="C42" s="2">
        <f t="shared" si="7"/>
        <v>193.20833333333331</v>
      </c>
      <c r="D42" s="4">
        <f t="shared" si="8"/>
        <v>1.2880555555555557</v>
      </c>
      <c r="E42" s="3">
        <f t="shared" si="9"/>
        <v>-0.04368518518518521</v>
      </c>
      <c r="F42" s="4">
        <f t="shared" si="11"/>
        <v>-1.7397222222222228</v>
      </c>
    </row>
    <row r="43" spans="1:6" ht="12.75">
      <c r="A43" s="5">
        <f t="shared" si="10"/>
        <v>41</v>
      </c>
      <c r="B43" s="2">
        <f t="shared" si="6"/>
        <v>14.2625</v>
      </c>
      <c r="C43" s="2">
        <f t="shared" si="7"/>
        <v>207.47083333333325</v>
      </c>
      <c r="D43" s="4">
        <f t="shared" si="8"/>
        <v>1.3831388888888883</v>
      </c>
      <c r="E43" s="3">
        <f t="shared" si="9"/>
        <v>-0.04145918981481484</v>
      </c>
      <c r="F43" s="4">
        <f t="shared" si="11"/>
        <v>-1.7823076157407416</v>
      </c>
    </row>
    <row r="44" spans="1:6" ht="12.75">
      <c r="A44" s="5">
        <f t="shared" si="10"/>
        <v>42</v>
      </c>
      <c r="B44" s="2">
        <f t="shared" si="6"/>
        <v>14.2625</v>
      </c>
      <c r="C44" s="2">
        <f t="shared" si="7"/>
        <v>221.7333333333333</v>
      </c>
      <c r="D44" s="4">
        <f t="shared" si="8"/>
        <v>1.478222222222222</v>
      </c>
      <c r="E44" s="3">
        <f t="shared" si="9"/>
        <v>-0.03907472222222223</v>
      </c>
      <c r="F44" s="4">
        <f t="shared" si="11"/>
        <v>-1.8225877777777781</v>
      </c>
    </row>
    <row r="45" spans="1:6" ht="12.75">
      <c r="A45" s="5">
        <f t="shared" si="10"/>
        <v>43</v>
      </c>
      <c r="B45" s="2">
        <f t="shared" si="6"/>
        <v>14.2625</v>
      </c>
      <c r="C45" s="2">
        <f t="shared" si="7"/>
        <v>235.99583333333334</v>
      </c>
      <c r="D45" s="4">
        <f t="shared" si="8"/>
        <v>1.5733055555555557</v>
      </c>
      <c r="E45" s="3">
        <f t="shared" si="9"/>
        <v>-0.03653178240740743</v>
      </c>
      <c r="F45" s="4">
        <f t="shared" si="11"/>
        <v>-1.8604042361111122</v>
      </c>
    </row>
    <row r="46" spans="1:6" ht="12.75">
      <c r="A46" s="5">
        <f t="shared" si="10"/>
        <v>44</v>
      </c>
      <c r="B46" s="2">
        <f t="shared" si="6"/>
        <v>14.2625</v>
      </c>
      <c r="C46" s="2">
        <f t="shared" si="7"/>
        <v>250.25833333333327</v>
      </c>
      <c r="D46" s="4">
        <f t="shared" si="8"/>
        <v>1.6683888888888887</v>
      </c>
      <c r="E46" s="3">
        <f t="shared" si="9"/>
        <v>-0.03383037037037042</v>
      </c>
      <c r="F46" s="4">
        <f t="shared" si="11"/>
        <v>-1.8955985185185191</v>
      </c>
    </row>
    <row r="47" spans="1:6" ht="12.75">
      <c r="A47" s="5">
        <f t="shared" si="10"/>
        <v>45</v>
      </c>
      <c r="B47" s="2">
        <f t="shared" si="6"/>
        <v>14.2625</v>
      </c>
      <c r="C47" s="2">
        <f t="shared" si="7"/>
        <v>264.5208333333333</v>
      </c>
      <c r="D47" s="4">
        <f t="shared" si="8"/>
        <v>1.7634722222222226</v>
      </c>
      <c r="E47" s="3">
        <f t="shared" si="9"/>
        <v>-0.03097048611111112</v>
      </c>
      <c r="F47" s="4">
        <f t="shared" si="11"/>
        <v>-1.928012152777778</v>
      </c>
    </row>
    <row r="48" spans="1:6" ht="12.75">
      <c r="A48" s="5">
        <f t="shared" si="10"/>
        <v>46</v>
      </c>
      <c r="B48" s="2">
        <f t="shared" si="6"/>
        <v>14.2625</v>
      </c>
      <c r="C48" s="2">
        <f t="shared" si="7"/>
        <v>278.78333333333325</v>
      </c>
      <c r="D48" s="4">
        <f t="shared" si="8"/>
        <v>1.858555555555555</v>
      </c>
      <c r="E48" s="3">
        <f t="shared" si="9"/>
        <v>-0.027952129629629664</v>
      </c>
      <c r="F48" s="4">
        <f t="shared" si="11"/>
        <v>-1.9574866666666677</v>
      </c>
    </row>
    <row r="49" spans="1:6" ht="12.75">
      <c r="A49" s="5">
        <f t="shared" si="10"/>
        <v>47</v>
      </c>
      <c r="B49" s="2">
        <f t="shared" si="6"/>
        <v>14.2625</v>
      </c>
      <c r="C49" s="2">
        <f t="shared" si="7"/>
        <v>293.0458333333333</v>
      </c>
      <c r="D49" s="4">
        <f t="shared" si="8"/>
        <v>1.9536388888888887</v>
      </c>
      <c r="E49" s="3">
        <f t="shared" si="9"/>
        <v>-0.02477530092592596</v>
      </c>
      <c r="F49" s="4">
        <f t="shared" si="11"/>
        <v>-1.983863587962964</v>
      </c>
    </row>
    <row r="50" spans="1:6" ht="12.75">
      <c r="A50" s="5">
        <f t="shared" si="10"/>
        <v>48</v>
      </c>
      <c r="B50" s="2">
        <f t="shared" si="6"/>
        <v>14.2625</v>
      </c>
      <c r="C50" s="2">
        <f t="shared" si="7"/>
        <v>307.3083333333332</v>
      </c>
      <c r="D50" s="4">
        <f t="shared" si="8"/>
        <v>2.0487222222222217</v>
      </c>
      <c r="E50" s="3">
        <f t="shared" si="9"/>
        <v>-0.02144000000000003</v>
      </c>
      <c r="F50" s="4">
        <f t="shared" si="11"/>
        <v>-2.006984444444445</v>
      </c>
    </row>
    <row r="51" spans="1:6" ht="12.75">
      <c r="A51" s="5">
        <f t="shared" si="10"/>
        <v>49</v>
      </c>
      <c r="B51" s="2">
        <f t="shared" si="6"/>
        <v>14.2625</v>
      </c>
      <c r="C51" s="2">
        <f t="shared" si="7"/>
        <v>321.57083333333327</v>
      </c>
      <c r="D51" s="4">
        <f t="shared" si="8"/>
        <v>2.1438055555555557</v>
      </c>
      <c r="E51" s="3">
        <f t="shared" si="9"/>
        <v>-0.017946226851851887</v>
      </c>
      <c r="F51" s="4">
        <f t="shared" si="11"/>
        <v>-2.02669076388889</v>
      </c>
    </row>
    <row r="52" spans="1:6" ht="12.75">
      <c r="A52" s="5">
        <f t="shared" si="10"/>
        <v>50</v>
      </c>
      <c r="B52" s="2">
        <f t="shared" si="6"/>
        <v>14.2625</v>
      </c>
      <c r="C52" s="2">
        <f t="shared" si="7"/>
        <v>335.8333333333333</v>
      </c>
      <c r="D52" s="4">
        <f t="shared" si="8"/>
        <v>2.2388888888888894</v>
      </c>
      <c r="E52" s="3">
        <f t="shared" si="9"/>
        <v>-0.01429398148148151</v>
      </c>
      <c r="F52" s="4">
        <f t="shared" si="11"/>
        <v>-2.0428240740740744</v>
      </c>
    </row>
    <row r="53" spans="1:6" ht="12.75">
      <c r="A53" s="5">
        <f t="shared" si="10"/>
        <v>51</v>
      </c>
      <c r="B53" s="2">
        <f t="shared" si="6"/>
        <v>3.2624999999999993</v>
      </c>
      <c r="C53" s="2">
        <f t="shared" si="7"/>
        <v>339.59583333333325</v>
      </c>
      <c r="D53" s="4">
        <f t="shared" si="8"/>
        <v>2.263972222222222</v>
      </c>
      <c r="E53" s="3">
        <f t="shared" si="9"/>
        <v>-0.010540671296296315</v>
      </c>
      <c r="F53" s="4">
        <f t="shared" si="11"/>
        <v>-2.055244884259259</v>
      </c>
    </row>
    <row r="54" spans="1:6" ht="12.75">
      <c r="A54" s="5">
        <f t="shared" si="10"/>
        <v>52</v>
      </c>
      <c r="B54" s="2">
        <f t="shared" si="6"/>
        <v>2.2624999999999993</v>
      </c>
      <c r="C54" s="2">
        <f t="shared" si="7"/>
        <v>342.3583333333333</v>
      </c>
      <c r="D54" s="4">
        <f t="shared" si="8"/>
        <v>2.282388888888889</v>
      </c>
      <c r="E54" s="3">
        <f t="shared" si="9"/>
        <v>-0.00675111111111115</v>
      </c>
      <c r="F54" s="4">
        <f t="shared" si="11"/>
        <v>-2.063893333333335</v>
      </c>
    </row>
    <row r="55" spans="1:6" ht="12.75">
      <c r="A55" s="5">
        <f t="shared" si="10"/>
        <v>53</v>
      </c>
      <c r="B55" s="2">
        <f t="shared" si="6"/>
        <v>1.2624999999999993</v>
      </c>
      <c r="C55" s="2">
        <f t="shared" si="7"/>
        <v>344.1208333333332</v>
      </c>
      <c r="D55" s="4">
        <f t="shared" si="8"/>
        <v>2.2941388888888885</v>
      </c>
      <c r="E55" s="3">
        <f t="shared" si="9"/>
        <v>-0.002936412037037089</v>
      </c>
      <c r="F55" s="4">
        <f t="shared" si="11"/>
        <v>-2.0687387268518527</v>
      </c>
    </row>
    <row r="56" spans="1:6" ht="12.75">
      <c r="A56" s="5">
        <f t="shared" si="10"/>
        <v>54</v>
      </c>
      <c r="B56" s="2">
        <f t="shared" si="6"/>
        <v>0.2624999999999993</v>
      </c>
      <c r="C56" s="2">
        <f t="shared" si="7"/>
        <v>344.88333333333327</v>
      </c>
      <c r="D56" s="4">
        <f t="shared" si="8"/>
        <v>2.2992222222222223</v>
      </c>
      <c r="E56" s="3">
        <f t="shared" si="9"/>
        <v>0.0008923148148147988</v>
      </c>
      <c r="F56" s="4">
        <f t="shared" si="11"/>
        <v>-2.0697614814814815</v>
      </c>
    </row>
    <row r="57" spans="1:6" ht="12.75">
      <c r="A57" s="5">
        <f t="shared" si="10"/>
        <v>55</v>
      </c>
      <c r="B57" s="2">
        <f t="shared" si="6"/>
        <v>-0.7375000000000007</v>
      </c>
      <c r="C57" s="2">
        <f t="shared" si="7"/>
        <v>344.6458333333333</v>
      </c>
      <c r="D57" s="4">
        <f t="shared" si="8"/>
        <v>2.2976388888888892</v>
      </c>
      <c r="E57" s="3">
        <f t="shared" si="9"/>
        <v>0.0047239583333333205</v>
      </c>
      <c r="F57" s="4">
        <f t="shared" si="11"/>
        <v>-2.0669531250000013</v>
      </c>
    </row>
    <row r="58" spans="1:6" ht="12.75">
      <c r="A58" s="5">
        <f t="shared" si="10"/>
        <v>56</v>
      </c>
      <c r="B58" s="2">
        <f t="shared" si="6"/>
        <v>-1.7375000000000007</v>
      </c>
      <c r="C58" s="2">
        <f t="shared" si="7"/>
        <v>343.40833333333325</v>
      </c>
      <c r="D58" s="4">
        <f t="shared" si="8"/>
        <v>2.2893888888888885</v>
      </c>
      <c r="E58" s="3">
        <f t="shared" si="9"/>
        <v>0.008547407407407365</v>
      </c>
      <c r="F58" s="4">
        <f t="shared" si="11"/>
        <v>-2.0603162962962975</v>
      </c>
    </row>
    <row r="59" spans="1:6" ht="12.75">
      <c r="A59" s="5">
        <f t="shared" si="10"/>
        <v>57</v>
      </c>
      <c r="B59" s="2">
        <f t="shared" si="6"/>
        <v>-2.7375000000000007</v>
      </c>
      <c r="C59" s="2">
        <f t="shared" si="7"/>
        <v>341.1708333333333</v>
      </c>
      <c r="D59" s="4">
        <f t="shared" si="8"/>
        <v>2.2744722222222222</v>
      </c>
      <c r="E59" s="3">
        <f t="shared" si="9"/>
        <v>0.012351550925925905</v>
      </c>
      <c r="F59" s="4">
        <f t="shared" si="11"/>
        <v>-2.0498647453703702</v>
      </c>
    </row>
    <row r="60" spans="1:6" ht="12.75">
      <c r="A60" s="5">
        <f t="shared" si="10"/>
        <v>58</v>
      </c>
      <c r="B60" s="2">
        <f t="shared" si="6"/>
        <v>-3.7375000000000007</v>
      </c>
      <c r="C60" s="2">
        <f t="shared" si="7"/>
        <v>337.9333333333332</v>
      </c>
      <c r="D60" s="4">
        <f t="shared" si="8"/>
        <v>2.2528888888888887</v>
      </c>
      <c r="E60" s="3">
        <f t="shared" si="9"/>
        <v>0.016125277777777745</v>
      </c>
      <c r="F60" s="4">
        <f t="shared" si="11"/>
        <v>-2.035623333333334</v>
      </c>
    </row>
    <row r="61" spans="1:6" ht="12.75">
      <c r="A61" s="5">
        <f t="shared" si="10"/>
        <v>59</v>
      </c>
      <c r="B61" s="2">
        <f t="shared" si="6"/>
        <v>-4.737500000000001</v>
      </c>
      <c r="C61" s="2">
        <f t="shared" si="7"/>
        <v>333.69583333333327</v>
      </c>
      <c r="D61" s="4">
        <f t="shared" si="8"/>
        <v>2.224638888888889</v>
      </c>
      <c r="E61" s="3">
        <f t="shared" si="9"/>
        <v>0.01985747685185181</v>
      </c>
      <c r="F61" s="4">
        <f t="shared" si="11"/>
        <v>-2.017628032407409</v>
      </c>
    </row>
    <row r="62" spans="1:6" ht="12.75">
      <c r="A62" s="5">
        <f t="shared" si="10"/>
        <v>60</v>
      </c>
      <c r="B62" s="2">
        <f t="shared" si="6"/>
        <v>-5.737500000000001</v>
      </c>
      <c r="C62" s="2">
        <f t="shared" si="7"/>
        <v>328.4583333333333</v>
      </c>
      <c r="D62" s="4">
        <f t="shared" si="8"/>
        <v>2.1897222222222226</v>
      </c>
      <c r="E62" s="3">
        <f t="shared" si="9"/>
        <v>0.023537037037037037</v>
      </c>
      <c r="F62" s="4">
        <f t="shared" si="11"/>
        <v>-1.995925925925926</v>
      </c>
    </row>
    <row r="63" spans="1:6" ht="12.75">
      <c r="A63" s="5">
        <f t="shared" si="10"/>
        <v>61</v>
      </c>
      <c r="B63" s="2">
        <f t="shared" si="6"/>
        <v>-6.737500000000001</v>
      </c>
      <c r="C63" s="2">
        <f t="shared" si="7"/>
        <v>322.22083333333325</v>
      </c>
      <c r="D63" s="4">
        <f t="shared" si="8"/>
        <v>2.1481388888888886</v>
      </c>
      <c r="E63" s="3">
        <f t="shared" si="9"/>
        <v>0.027152847222222193</v>
      </c>
      <c r="F63" s="4">
        <f t="shared" si="11"/>
        <v>-1.970575208333334</v>
      </c>
    </row>
    <row r="64" spans="1:6" ht="12.75">
      <c r="A64" s="5">
        <f t="shared" si="10"/>
        <v>62</v>
      </c>
      <c r="B64" s="2">
        <f t="shared" si="6"/>
        <v>-7.737500000000001</v>
      </c>
      <c r="C64" s="2">
        <f t="shared" si="7"/>
        <v>314.9833333333333</v>
      </c>
      <c r="D64" s="4">
        <f t="shared" si="8"/>
        <v>2.0998888888888887</v>
      </c>
      <c r="E64" s="3">
        <f t="shared" si="9"/>
        <v>0.030693796296296247</v>
      </c>
      <c r="F64" s="4">
        <f t="shared" si="11"/>
        <v>-1.9416451851851868</v>
      </c>
    </row>
    <row r="65" spans="1:6" ht="12.75">
      <c r="A65" s="5">
        <f t="shared" si="10"/>
        <v>63</v>
      </c>
      <c r="B65" s="2">
        <f t="shared" si="6"/>
        <v>-8.7375</v>
      </c>
      <c r="C65" s="2">
        <f t="shared" si="7"/>
        <v>306.7458333333332</v>
      </c>
      <c r="D65" s="4">
        <f t="shared" si="8"/>
        <v>2.044972222222222</v>
      </c>
      <c r="E65" s="3">
        <f t="shared" si="9"/>
        <v>0.034148773148148126</v>
      </c>
      <c r="F65" s="4">
        <f t="shared" si="11"/>
        <v>-1.9092162731481481</v>
      </c>
    </row>
    <row r="66" spans="1:6" ht="12.75">
      <c r="A66" s="5">
        <f t="shared" si="10"/>
        <v>64</v>
      </c>
      <c r="B66" s="2">
        <f aca="true" t="shared" si="12" ref="B66:B97">Ra-F*IF(A66&gt;af,1,0)-wa*IF(A66&gt;aw,A66-aw,0)-(wL-wa)*IF(A66&gt;aw,(A66-aw)^2,0)/(2*(L-aw))</f>
        <v>-9.7375</v>
      </c>
      <c r="C66" s="2">
        <f aca="true" t="shared" si="13" ref="C66:C102">Ma+Ra*A66-F*IF(A66&gt;af,A66-af,0)-wa*IF(A66&gt;aw,(A66-aw)^2,0)/2-(wL-wa)*IF(A66&gt;aw,(A66-aw)^3,0)/(6*(L-aw))+M*IF(A66&gt;am,1,0)</f>
        <v>297.5083333333332</v>
      </c>
      <c r="D66" s="4">
        <f aca="true" t="shared" si="14" ref="D66:D97">C66*cc/I</f>
        <v>1.9833888888888884</v>
      </c>
      <c r="E66" s="3">
        <f aca="true" t="shared" si="15" ref="E66:E102">1000*(ta+(Ma*A66+Ra*A66^2/2-F*IF(A66&gt;af,(A66-af)^2,0)/2-wa*IF(A66&gt;aw,(A66-aw)^3,0)/6-(wL-wa)*IF(A66&gt;aw,(A66-aw)^4,0)/(24*(L-aw))+M*IF(A66&gt;am,A66-am,0))/(E*I))</f>
        <v>0.037506666666666647</v>
      </c>
      <c r="F66" s="4">
        <f t="shared" si="11"/>
        <v>-1.8733800000000012</v>
      </c>
    </row>
    <row r="67" spans="1:6" ht="12.75">
      <c r="A67" s="5">
        <f aca="true" t="shared" si="16" ref="A67:A102">A66+Linc</f>
        <v>65</v>
      </c>
      <c r="B67" s="2">
        <f t="shared" si="12"/>
        <v>-10.7375</v>
      </c>
      <c r="C67" s="2">
        <f t="shared" si="13"/>
        <v>287.27083333333326</v>
      </c>
      <c r="D67" s="4">
        <f t="shared" si="14"/>
        <v>1.9151388888888887</v>
      </c>
      <c r="E67" s="3">
        <f t="shared" si="15"/>
        <v>0.04075636574074072</v>
      </c>
      <c r="F67" s="4">
        <f aca="true" t="shared" si="17" ref="F67:F102">1000*(da+ta*A67+(Ma*A67^2/2+Ra*A67^3/6-F*IF(A67&gt;af,(A67-af)^3,0)/6-wa*IF(A67&gt;aw,(A67-aw)^4,0)/24-(wL-wa)*IF(A67&gt;aw,(A67-aw)^5,0)/(120*(L-aw))+M*IF(A67&gt;am,(A67-am)^2,0)/2)/(E*I))</f>
        <v>-1.8342390046296309</v>
      </c>
    </row>
    <row r="68" spans="1:6" ht="12.75">
      <c r="A68" s="5">
        <f t="shared" si="16"/>
        <v>66</v>
      </c>
      <c r="B68" s="2">
        <f t="shared" si="12"/>
        <v>-11.7375</v>
      </c>
      <c r="C68" s="2">
        <f t="shared" si="13"/>
        <v>276.0333333333333</v>
      </c>
      <c r="D68" s="4">
        <f t="shared" si="14"/>
        <v>1.8402222222222222</v>
      </c>
      <c r="E68" s="3">
        <f t="shared" si="15"/>
        <v>0.04388675925925925</v>
      </c>
      <c r="F68" s="4">
        <f t="shared" si="17"/>
        <v>-1.7919070370370376</v>
      </c>
    </row>
    <row r="69" spans="1:6" ht="12.75">
      <c r="A69" s="5">
        <f t="shared" si="16"/>
        <v>67</v>
      </c>
      <c r="B69" s="2">
        <f t="shared" si="12"/>
        <v>-12.7375</v>
      </c>
      <c r="C69" s="2">
        <f t="shared" si="13"/>
        <v>263.79583333333335</v>
      </c>
      <c r="D69" s="4">
        <f t="shared" si="14"/>
        <v>1.7586388888888893</v>
      </c>
      <c r="E69" s="3">
        <f t="shared" si="15"/>
        <v>0.04688673611111108</v>
      </c>
      <c r="F69" s="4">
        <f t="shared" si="17"/>
        <v>-1.746508958333335</v>
      </c>
    </row>
    <row r="70" spans="1:6" ht="12.75">
      <c r="A70" s="5">
        <f t="shared" si="16"/>
        <v>68</v>
      </c>
      <c r="B70" s="2">
        <f t="shared" si="12"/>
        <v>-13.7375</v>
      </c>
      <c r="C70" s="2">
        <f t="shared" si="13"/>
        <v>250.55833333333317</v>
      </c>
      <c r="D70" s="4">
        <f t="shared" si="14"/>
        <v>1.670388888888888</v>
      </c>
      <c r="E70" s="3">
        <f t="shared" si="15"/>
        <v>0.049745185185185184</v>
      </c>
      <c r="F70" s="4">
        <f t="shared" si="17"/>
        <v>-1.698180740740743</v>
      </c>
    </row>
    <row r="71" spans="1:6" ht="12.75">
      <c r="A71" s="5">
        <f t="shared" si="16"/>
        <v>69</v>
      </c>
      <c r="B71" s="2">
        <f t="shared" si="12"/>
        <v>-14.7375</v>
      </c>
      <c r="C71" s="2">
        <f t="shared" si="13"/>
        <v>236.3208333333332</v>
      </c>
      <c r="D71" s="4">
        <f t="shared" si="14"/>
        <v>1.5754722222222217</v>
      </c>
      <c r="E71" s="3">
        <f t="shared" si="15"/>
        <v>0.05245099537037036</v>
      </c>
      <c r="F71" s="4">
        <f t="shared" si="17"/>
        <v>-1.6470694675925934</v>
      </c>
    </row>
    <row r="72" spans="1:6" ht="12.75">
      <c r="A72" s="5">
        <f t="shared" si="16"/>
        <v>70</v>
      </c>
      <c r="B72" s="2">
        <f t="shared" si="12"/>
        <v>-15.7375</v>
      </c>
      <c r="C72" s="2">
        <f t="shared" si="13"/>
        <v>221.08333333333326</v>
      </c>
      <c r="D72" s="4">
        <f t="shared" si="14"/>
        <v>1.4738888888888886</v>
      </c>
      <c r="E72" s="3">
        <f t="shared" si="15"/>
        <v>0.05499305555555555</v>
      </c>
      <c r="F72" s="4">
        <f t="shared" si="17"/>
        <v>-1.5933333333333335</v>
      </c>
    </row>
    <row r="73" spans="1:6" ht="12.75">
      <c r="A73" s="5">
        <f t="shared" si="16"/>
        <v>71</v>
      </c>
      <c r="B73" s="2">
        <f t="shared" si="12"/>
        <v>-16.7375</v>
      </c>
      <c r="C73" s="2">
        <f t="shared" si="13"/>
        <v>204.8458333333333</v>
      </c>
      <c r="D73" s="4">
        <f t="shared" si="14"/>
        <v>1.3656388888888888</v>
      </c>
      <c r="E73" s="3">
        <f t="shared" si="15"/>
        <v>0.0573602546296296</v>
      </c>
      <c r="F73" s="4">
        <f t="shared" si="17"/>
        <v>-1.5371416435185188</v>
      </c>
    </row>
    <row r="74" spans="1:6" ht="12.75">
      <c r="A74" s="5">
        <f t="shared" si="16"/>
        <v>72</v>
      </c>
      <c r="B74" s="2">
        <f t="shared" si="12"/>
        <v>-17.7375</v>
      </c>
      <c r="C74" s="2">
        <f t="shared" si="13"/>
        <v>187.60833333333312</v>
      </c>
      <c r="D74" s="4">
        <f t="shared" si="14"/>
        <v>1.250722222222221</v>
      </c>
      <c r="E74" s="3">
        <f t="shared" si="15"/>
        <v>0.05954148148148151</v>
      </c>
      <c r="F74" s="4">
        <f t="shared" si="17"/>
        <v>-1.4786748148148152</v>
      </c>
    </row>
    <row r="75" spans="1:6" ht="12.75">
      <c r="A75" s="5">
        <f t="shared" si="16"/>
        <v>73</v>
      </c>
      <c r="B75" s="2">
        <f t="shared" si="12"/>
        <v>-18.7375</v>
      </c>
      <c r="C75" s="2">
        <f t="shared" si="13"/>
        <v>169.37083333333317</v>
      </c>
      <c r="D75" s="4">
        <f t="shared" si="14"/>
        <v>1.129138888888888</v>
      </c>
      <c r="E75" s="3">
        <f t="shared" si="15"/>
        <v>0.061525625000000014</v>
      </c>
      <c r="F75" s="4">
        <f t="shared" si="17"/>
        <v>-1.4181243750000012</v>
      </c>
    </row>
    <row r="76" spans="1:6" ht="12.75">
      <c r="A76" s="5">
        <f t="shared" si="16"/>
        <v>74</v>
      </c>
      <c r="B76" s="2">
        <f t="shared" si="12"/>
        <v>-19.7375</v>
      </c>
      <c r="C76" s="2">
        <f t="shared" si="13"/>
        <v>150.1333333333332</v>
      </c>
      <c r="D76" s="4">
        <f t="shared" si="14"/>
        <v>1.0008888888888883</v>
      </c>
      <c r="E76" s="3">
        <f t="shared" si="15"/>
        <v>0.06330157407407404</v>
      </c>
      <c r="F76" s="4">
        <f t="shared" si="17"/>
        <v>-1.3556929629629648</v>
      </c>
    </row>
    <row r="77" spans="1:6" ht="12.75">
      <c r="A77" s="5">
        <f t="shared" si="16"/>
        <v>75</v>
      </c>
      <c r="B77" s="2">
        <f t="shared" si="12"/>
        <v>-20.7375</v>
      </c>
      <c r="C77" s="2">
        <f t="shared" si="13"/>
        <v>129.89583333333326</v>
      </c>
      <c r="D77" s="4">
        <f t="shared" si="14"/>
        <v>0.8659722222222218</v>
      </c>
      <c r="E77" s="3">
        <f t="shared" si="15"/>
        <v>0.06485821759259261</v>
      </c>
      <c r="F77" s="4">
        <f t="shared" si="17"/>
        <v>-1.2915943287037042</v>
      </c>
    </row>
    <row r="78" spans="1:6" ht="12.75">
      <c r="A78" s="5">
        <f t="shared" si="16"/>
        <v>76</v>
      </c>
      <c r="B78" s="2">
        <f t="shared" si="12"/>
        <v>-21.7375</v>
      </c>
      <c r="C78" s="2">
        <f t="shared" si="13"/>
        <v>108.6583333333333</v>
      </c>
      <c r="D78" s="4">
        <f t="shared" si="14"/>
        <v>0.7243888888888887</v>
      </c>
      <c r="E78" s="3">
        <f t="shared" si="15"/>
        <v>0.06618444444444442</v>
      </c>
      <c r="F78" s="4">
        <f t="shared" si="17"/>
        <v>-1.2260533333333365</v>
      </c>
    </row>
    <row r="79" spans="1:6" ht="12.75">
      <c r="A79" s="5">
        <f t="shared" si="16"/>
        <v>77</v>
      </c>
      <c r="B79" s="2">
        <f t="shared" si="12"/>
        <v>-22.7375</v>
      </c>
      <c r="C79" s="2">
        <f t="shared" si="13"/>
        <v>86.42083333333312</v>
      </c>
      <c r="D79" s="4">
        <f t="shared" si="14"/>
        <v>0.5761388888888875</v>
      </c>
      <c r="E79" s="3">
        <f t="shared" si="15"/>
        <v>0.06726914351851852</v>
      </c>
      <c r="F79" s="4">
        <f t="shared" si="17"/>
        <v>-1.1593059490740767</v>
      </c>
    </row>
    <row r="80" spans="1:6" ht="12.75">
      <c r="A80" s="5">
        <f t="shared" si="16"/>
        <v>78</v>
      </c>
      <c r="B80" s="2">
        <f t="shared" si="12"/>
        <v>-23.7375</v>
      </c>
      <c r="C80" s="2">
        <f t="shared" si="13"/>
        <v>63.18333333333317</v>
      </c>
      <c r="D80" s="4">
        <f t="shared" si="14"/>
        <v>0.42122222222222117</v>
      </c>
      <c r="E80" s="3">
        <f t="shared" si="15"/>
        <v>0.06810120370370375</v>
      </c>
      <c r="F80" s="4">
        <f t="shared" si="17"/>
        <v>-1.0915992592592605</v>
      </c>
    </row>
    <row r="81" spans="1:6" ht="12.75">
      <c r="A81" s="5">
        <f t="shared" si="16"/>
        <v>79</v>
      </c>
      <c r="B81" s="2">
        <f t="shared" si="12"/>
        <v>-24.7375</v>
      </c>
      <c r="C81" s="2">
        <f t="shared" si="13"/>
        <v>38.94583333333321</v>
      </c>
      <c r="D81" s="4">
        <f t="shared" si="14"/>
        <v>0.2596388888888881</v>
      </c>
      <c r="E81" s="3">
        <f t="shared" si="15"/>
        <v>0.06866951388888887</v>
      </c>
      <c r="F81" s="4">
        <f t="shared" si="17"/>
        <v>-1.023191458333336</v>
      </c>
    </row>
    <row r="82" spans="1:6" ht="12.75">
      <c r="A82" s="5">
        <f t="shared" si="16"/>
        <v>80</v>
      </c>
      <c r="B82" s="2">
        <f t="shared" si="12"/>
        <v>-25.7375</v>
      </c>
      <c r="C82" s="2">
        <f t="shared" si="13"/>
        <v>13.708333333333258</v>
      </c>
      <c r="D82" s="4">
        <f t="shared" si="14"/>
        <v>0.0913888888888884</v>
      </c>
      <c r="E82" s="3">
        <f t="shared" si="15"/>
        <v>0.06896296296296295</v>
      </c>
      <c r="F82" s="4">
        <f t="shared" si="17"/>
        <v>-0.9543518518518528</v>
      </c>
    </row>
    <row r="83" spans="1:6" ht="12.75">
      <c r="A83" s="5">
        <f t="shared" si="16"/>
        <v>81</v>
      </c>
      <c r="B83" s="2">
        <f t="shared" si="12"/>
        <v>-26.7375</v>
      </c>
      <c r="C83" s="2">
        <f t="shared" si="13"/>
        <v>-12.529166666666697</v>
      </c>
      <c r="D83" s="4">
        <f t="shared" si="14"/>
        <v>-0.08352777777777799</v>
      </c>
      <c r="E83" s="3">
        <f t="shared" si="15"/>
        <v>0.06897043981481481</v>
      </c>
      <c r="F83" s="4">
        <f t="shared" si="17"/>
        <v>-0.8853608564814821</v>
      </c>
    </row>
    <row r="84" spans="1:6" ht="12.75">
      <c r="A84" s="5">
        <f t="shared" si="16"/>
        <v>82</v>
      </c>
      <c r="B84" s="2">
        <f t="shared" si="12"/>
        <v>-27.7375</v>
      </c>
      <c r="C84" s="2">
        <f t="shared" si="13"/>
        <v>-39.76666666666688</v>
      </c>
      <c r="D84" s="4">
        <f t="shared" si="14"/>
        <v>-0.2651111111111126</v>
      </c>
      <c r="E84" s="3">
        <f t="shared" si="15"/>
        <v>0.06868083333333327</v>
      </c>
      <c r="F84" s="4">
        <f t="shared" si="17"/>
        <v>-0.8165100000000017</v>
      </c>
    </row>
    <row r="85" spans="1:6" ht="12.75">
      <c r="A85" s="5">
        <f t="shared" si="16"/>
        <v>83</v>
      </c>
      <c r="B85" s="2">
        <f t="shared" si="12"/>
        <v>-28.7375</v>
      </c>
      <c r="C85" s="2">
        <f t="shared" si="13"/>
        <v>-68.00416666666683</v>
      </c>
      <c r="D85" s="4">
        <f t="shared" si="14"/>
        <v>-0.45336111111111227</v>
      </c>
      <c r="E85" s="3">
        <f t="shared" si="15"/>
        <v>0.06808303240740733</v>
      </c>
      <c r="F85" s="4">
        <f t="shared" si="17"/>
        <v>-0.7481019212962983</v>
      </c>
    </row>
    <row r="86" spans="1:6" ht="12.75">
      <c r="A86" s="5">
        <f t="shared" si="16"/>
        <v>84</v>
      </c>
      <c r="B86" s="2">
        <f t="shared" si="12"/>
        <v>-29.7375</v>
      </c>
      <c r="C86" s="2">
        <f t="shared" si="13"/>
        <v>-97.24166666666679</v>
      </c>
      <c r="D86" s="4">
        <f t="shared" si="14"/>
        <v>-0.6482777777777786</v>
      </c>
      <c r="E86" s="3">
        <f t="shared" si="15"/>
        <v>0.06716592592592592</v>
      </c>
      <c r="F86" s="4">
        <f t="shared" si="17"/>
        <v>-0.6804503703703725</v>
      </c>
    </row>
    <row r="87" spans="1:6" ht="12.75">
      <c r="A87" s="5">
        <f t="shared" si="16"/>
        <v>85</v>
      </c>
      <c r="B87" s="2">
        <f t="shared" si="12"/>
        <v>-30.7375</v>
      </c>
      <c r="C87" s="2">
        <f t="shared" si="13"/>
        <v>-127.47916666666674</v>
      </c>
      <c r="D87" s="4">
        <f t="shared" si="14"/>
        <v>-0.8498611111111117</v>
      </c>
      <c r="E87" s="3">
        <f t="shared" si="15"/>
        <v>0.06591840277777773</v>
      </c>
      <c r="F87" s="4">
        <f t="shared" si="17"/>
        <v>-0.6138802083333361</v>
      </c>
    </row>
    <row r="88" spans="1:6" ht="12.75">
      <c r="A88" s="5">
        <f t="shared" si="16"/>
        <v>86</v>
      </c>
      <c r="B88" s="2">
        <f t="shared" si="12"/>
        <v>-31.7375</v>
      </c>
      <c r="C88" s="2">
        <f t="shared" si="13"/>
        <v>-158.7166666666667</v>
      </c>
      <c r="D88" s="4">
        <f t="shared" si="14"/>
        <v>-1.0581111111111114</v>
      </c>
      <c r="E88" s="3">
        <f t="shared" si="15"/>
        <v>0.06432935185185182</v>
      </c>
      <c r="F88" s="4">
        <f t="shared" si="17"/>
        <v>-0.5487274074074114</v>
      </c>
    </row>
    <row r="89" spans="1:6" ht="12.75">
      <c r="A89" s="5">
        <f t="shared" si="16"/>
        <v>87</v>
      </c>
      <c r="B89" s="2">
        <f t="shared" si="12"/>
        <v>-32.7375</v>
      </c>
      <c r="C89" s="2">
        <f t="shared" si="13"/>
        <v>-190.95416666666688</v>
      </c>
      <c r="D89" s="4">
        <f t="shared" si="14"/>
        <v>-1.2730277777777794</v>
      </c>
      <c r="E89" s="3">
        <f t="shared" si="15"/>
        <v>0.062387662037036995</v>
      </c>
      <c r="F89" s="4">
        <f t="shared" si="17"/>
        <v>-0.48533905092592766</v>
      </c>
    </row>
    <row r="90" spans="1:6" ht="12.75">
      <c r="A90" s="5">
        <f t="shared" si="16"/>
        <v>88</v>
      </c>
      <c r="B90" s="2">
        <f t="shared" si="12"/>
        <v>-33.7375</v>
      </c>
      <c r="C90" s="2">
        <f t="shared" si="13"/>
        <v>-224.19166666666683</v>
      </c>
      <c r="D90" s="4">
        <f t="shared" si="14"/>
        <v>-1.4946111111111124</v>
      </c>
      <c r="E90" s="3">
        <f t="shared" si="15"/>
        <v>0.060082222222222106</v>
      </c>
      <c r="F90" s="4">
        <f t="shared" si="17"/>
        <v>-0.4240733333333344</v>
      </c>
    </row>
    <row r="91" spans="1:6" ht="12.75">
      <c r="A91" s="5">
        <f t="shared" si="16"/>
        <v>89</v>
      </c>
      <c r="B91" s="2">
        <f t="shared" si="12"/>
        <v>-34.7375</v>
      </c>
      <c r="C91" s="2">
        <f t="shared" si="13"/>
        <v>-258.4291666666668</v>
      </c>
      <c r="D91" s="4">
        <f t="shared" si="14"/>
        <v>-1.722861111111112</v>
      </c>
      <c r="E91" s="3">
        <f t="shared" si="15"/>
        <v>0.05740192129629626</v>
      </c>
      <c r="F91" s="4">
        <f t="shared" si="17"/>
        <v>-0.3652995601851882</v>
      </c>
    </row>
    <row r="92" spans="1:6" ht="12.75">
      <c r="A92" s="5">
        <f t="shared" si="16"/>
        <v>90</v>
      </c>
      <c r="B92" s="2">
        <f t="shared" si="12"/>
        <v>-35.7375</v>
      </c>
      <c r="C92" s="2">
        <f t="shared" si="13"/>
        <v>-293.66666666666674</v>
      </c>
      <c r="D92" s="4">
        <f t="shared" si="14"/>
        <v>-1.9577777777777785</v>
      </c>
      <c r="E92" s="3">
        <f t="shared" si="15"/>
        <v>0.05433564814814816</v>
      </c>
      <c r="F92" s="4">
        <f t="shared" si="17"/>
        <v>-0.3093981481481483</v>
      </c>
    </row>
    <row r="93" spans="1:6" ht="12.75">
      <c r="A93" s="5">
        <f t="shared" si="16"/>
        <v>91</v>
      </c>
      <c r="B93" s="2">
        <f t="shared" si="12"/>
        <v>-36.7375</v>
      </c>
      <c r="C93" s="2">
        <f t="shared" si="13"/>
        <v>-329.9041666666667</v>
      </c>
      <c r="D93" s="4">
        <f t="shared" si="14"/>
        <v>-2.1993611111111115</v>
      </c>
      <c r="E93" s="3">
        <f t="shared" si="15"/>
        <v>0.0508722916666666</v>
      </c>
      <c r="F93" s="4">
        <f t="shared" si="17"/>
        <v>-0.2567606250000032</v>
      </c>
    </row>
    <row r="94" spans="1:6" ht="12.75">
      <c r="A94" s="5">
        <f t="shared" si="16"/>
        <v>92</v>
      </c>
      <c r="B94" s="2">
        <f t="shared" si="12"/>
        <v>-37.7375</v>
      </c>
      <c r="C94" s="2">
        <f t="shared" si="13"/>
        <v>-367.1416666666669</v>
      </c>
      <c r="D94" s="4">
        <f t="shared" si="14"/>
        <v>-2.447611111111113</v>
      </c>
      <c r="E94" s="3">
        <f t="shared" si="15"/>
        <v>0.047000740740740655</v>
      </c>
      <c r="F94" s="4">
        <f t="shared" si="17"/>
        <v>-0.20778962962963207</v>
      </c>
    </row>
    <row r="95" spans="1:6" ht="12.75">
      <c r="A95" s="5">
        <f t="shared" si="16"/>
        <v>93</v>
      </c>
      <c r="B95" s="2">
        <f t="shared" si="12"/>
        <v>-38.7375</v>
      </c>
      <c r="C95" s="2">
        <f t="shared" si="13"/>
        <v>-405.37916666666683</v>
      </c>
      <c r="D95" s="4">
        <f t="shared" si="14"/>
        <v>-2.7025277777777794</v>
      </c>
      <c r="E95" s="3">
        <f t="shared" si="15"/>
        <v>0.04270988425925921</v>
      </c>
      <c r="F95" s="4">
        <f t="shared" si="17"/>
        <v>-0.1628989120370405</v>
      </c>
    </row>
    <row r="96" spans="1:6" ht="12.75">
      <c r="A96" s="5">
        <f t="shared" si="16"/>
        <v>94</v>
      </c>
      <c r="B96" s="2">
        <f t="shared" si="12"/>
        <v>-39.7375</v>
      </c>
      <c r="C96" s="2">
        <f t="shared" si="13"/>
        <v>-444.6166666666668</v>
      </c>
      <c r="D96" s="4">
        <f t="shared" si="14"/>
        <v>-2.9641111111111123</v>
      </c>
      <c r="E96" s="3">
        <f t="shared" si="15"/>
        <v>0.037988611111111036</v>
      </c>
      <c r="F96" s="4">
        <f t="shared" si="17"/>
        <v>-0.12251333333333803</v>
      </c>
    </row>
    <row r="97" spans="1:6" ht="12.75">
      <c r="A97" s="5">
        <f t="shared" si="16"/>
        <v>95</v>
      </c>
      <c r="B97" s="2">
        <f t="shared" si="12"/>
        <v>-40.7375</v>
      </c>
      <c r="C97" s="2">
        <f t="shared" si="13"/>
        <v>-484.85416666666674</v>
      </c>
      <c r="D97" s="4">
        <f t="shared" si="14"/>
        <v>-3.232361111111112</v>
      </c>
      <c r="E97" s="3">
        <f t="shared" si="15"/>
        <v>0.03282581018518516</v>
      </c>
      <c r="F97" s="4">
        <f t="shared" si="17"/>
        <v>-0.08706886574074162</v>
      </c>
    </row>
    <row r="98" spans="1:6" ht="12.75">
      <c r="A98" s="5">
        <f t="shared" si="16"/>
        <v>96</v>
      </c>
      <c r="B98" s="2">
        <f>Ra-F*IF(A98&gt;af,1,0)-wa*IF(A98&gt;aw,A98-aw,0)-(wL-wa)*IF(A98&gt;aw,(A98-aw)^2,0)/(2*(L-aw))</f>
        <v>-41.7375</v>
      </c>
      <c r="C98" s="2">
        <f t="shared" si="13"/>
        <v>-526.0916666666669</v>
      </c>
      <c r="D98" s="4">
        <f>C98*cc/I</f>
        <v>-3.50727777777778</v>
      </c>
      <c r="E98" s="3">
        <f t="shared" si="15"/>
        <v>0.027210370370370284</v>
      </c>
      <c r="F98" s="4">
        <f t="shared" si="17"/>
        <v>-0.057012592592595494</v>
      </c>
    </row>
    <row r="99" spans="1:6" ht="12.75">
      <c r="A99" s="5">
        <f t="shared" si="16"/>
        <v>97</v>
      </c>
      <c r="B99" s="2">
        <f>Ra-F*IF(A99&gt;af,1,0)-wa*IF(A99&gt;aw,A99-aw,0)-(wL-wa)*IF(A99&gt;aw,(A99-aw)^2,0)/(2*(L-aw))</f>
        <v>-42.7375</v>
      </c>
      <c r="C99" s="2">
        <f t="shared" si="13"/>
        <v>-568.3291666666669</v>
      </c>
      <c r="D99" s="4">
        <f>C99*cc/I</f>
        <v>-3.788861111111113</v>
      </c>
      <c r="E99" s="3">
        <f t="shared" si="15"/>
        <v>0.021131180555555452</v>
      </c>
      <c r="F99" s="4">
        <f t="shared" si="17"/>
        <v>-0.032802708333337476</v>
      </c>
    </row>
    <row r="100" spans="1:6" ht="12.75">
      <c r="A100" s="5">
        <f t="shared" si="16"/>
        <v>98</v>
      </c>
      <c r="B100" s="2">
        <f>Ra-F*IF(A100&gt;af,1,0)-wa*IF(A100&gt;aw,A100-aw,0)-(wL-wa)*IF(A100&gt;aw,(A100-aw)^2,0)/(2*(L-aw))</f>
        <v>-43.7375</v>
      </c>
      <c r="C100" s="2">
        <f t="shared" si="13"/>
        <v>-611.5666666666668</v>
      </c>
      <c r="D100" s="4">
        <f>C100*cc/I</f>
        <v>-4.077111111111113</v>
      </c>
      <c r="E100" s="3">
        <f t="shared" si="15"/>
        <v>0.01457712962962954</v>
      </c>
      <c r="F100" s="4">
        <f t="shared" si="17"/>
        <v>-0.014908518518523005</v>
      </c>
    </row>
    <row r="101" spans="1:6" ht="12.75">
      <c r="A101" s="5">
        <f t="shared" si="16"/>
        <v>99</v>
      </c>
      <c r="B101" s="2">
        <f>Ra-F*IF(A101&gt;af,1,0)-wa*IF(A101&gt;aw,A101-aw,0)-(wL-wa)*IF(A101&gt;aw,(A101-aw)^2,0)/(2*(L-aw))</f>
        <v>-44.7375</v>
      </c>
      <c r="C101" s="2">
        <f t="shared" si="13"/>
        <v>-655.8041666666668</v>
      </c>
      <c r="D101" s="4">
        <f>C101*cc/I</f>
        <v>-4.372027777777779</v>
      </c>
      <c r="E101" s="3">
        <f t="shared" si="15"/>
        <v>0.007537106481481372</v>
      </c>
      <c r="F101" s="4">
        <f t="shared" si="17"/>
        <v>-0.0038104398148166695</v>
      </c>
    </row>
    <row r="102" spans="1:6" ht="12.75">
      <c r="A102" s="5">
        <f t="shared" si="16"/>
        <v>100</v>
      </c>
      <c r="B102" s="2">
        <f>Ra-F*IF(A102&gt;af,1,0)-wa*IF(A102&gt;aw,A102-aw,0)-(wL-wa)*IF(A102&gt;aw,(A102-aw)^2,0)/(2*(L-aw))</f>
        <v>-45.7375</v>
      </c>
      <c r="C102" s="2">
        <f t="shared" si="13"/>
        <v>-701.0416666666667</v>
      </c>
      <c r="D102" s="4">
        <f>C102*cc/I</f>
        <v>-4.673611111111112</v>
      </c>
      <c r="E102" s="3">
        <f t="shared" si="15"/>
        <v>-4.0421986745463485E-17</v>
      </c>
      <c r="F102" s="4">
        <f t="shared" si="17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D10" sqref="D10"/>
    </sheetView>
  </sheetViews>
  <sheetFormatPr defaultColWidth="9.140625" defaultRowHeight="12.75"/>
  <cols>
    <col min="1" max="1" width="9.140625" style="7" customWidth="1"/>
    <col min="2" max="2" width="33.57421875" style="7" customWidth="1"/>
    <col min="3" max="3" width="12.57421875" style="7" customWidth="1"/>
    <col min="4" max="4" width="16.00390625" style="7" customWidth="1"/>
    <col min="5" max="17" width="9.140625" style="7" customWidth="1"/>
  </cols>
  <sheetData>
    <row r="1" spans="1:17" s="74" customFormat="1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4" ht="12.75">
      <c r="B2" s="37" t="s">
        <v>12</v>
      </c>
      <c r="C2" s="72" t="s">
        <v>60</v>
      </c>
      <c r="D2" s="73" t="s">
        <v>61</v>
      </c>
    </row>
    <row r="3" spans="2:4" ht="12.75">
      <c r="B3" s="38" t="s">
        <v>1</v>
      </c>
      <c r="C3" s="41">
        <v>10</v>
      </c>
      <c r="D3" s="44"/>
    </row>
    <row r="4" spans="2:4" ht="12.75">
      <c r="B4" s="38" t="s">
        <v>6</v>
      </c>
      <c r="C4" s="41">
        <v>50</v>
      </c>
      <c r="D4" s="44"/>
    </row>
    <row r="5" spans="2:4" ht="12.75">
      <c r="B5" s="38" t="s">
        <v>7</v>
      </c>
      <c r="C5" s="41">
        <v>1</v>
      </c>
      <c r="D5" s="44"/>
    </row>
    <row r="6" spans="2:4" ht="12.75">
      <c r="B6" s="38" t="s">
        <v>8</v>
      </c>
      <c r="C6" s="41">
        <v>1</v>
      </c>
      <c r="D6" s="44"/>
    </row>
    <row r="7" spans="2:4" ht="12.75">
      <c r="B7" s="38" t="s">
        <v>9</v>
      </c>
      <c r="C7" s="41">
        <v>50</v>
      </c>
      <c r="D7" s="44"/>
    </row>
    <row r="8" spans="2:4" ht="12.75">
      <c r="B8" s="38" t="s">
        <v>10</v>
      </c>
      <c r="C8" s="41">
        <v>10</v>
      </c>
      <c r="D8" s="44"/>
    </row>
    <row r="9" spans="2:4" ht="12.75">
      <c r="B9" s="38" t="s">
        <v>11</v>
      </c>
      <c r="C9" s="41">
        <v>25</v>
      </c>
      <c r="D9" s="44"/>
    </row>
    <row r="10" spans="2:4" ht="12.75">
      <c r="B10" s="38" t="s">
        <v>30</v>
      </c>
      <c r="C10" s="46">
        <v>-2.1</v>
      </c>
      <c r="D10" s="47">
        <v>-2.14</v>
      </c>
    </row>
    <row r="11" spans="2:4" ht="12.75">
      <c r="B11" s="38" t="s">
        <v>31</v>
      </c>
      <c r="C11" s="48">
        <v>-0.058</v>
      </c>
      <c r="D11" s="44"/>
    </row>
    <row r="12" spans="2:4" ht="12.75">
      <c r="B12" s="37" t="s">
        <v>13</v>
      </c>
      <c r="C12" s="49"/>
      <c r="D12" s="44"/>
    </row>
    <row r="13" spans="2:4" ht="14.25">
      <c r="B13" s="38" t="s">
        <v>14</v>
      </c>
      <c r="C13" s="48">
        <f>F*(L-af)^2*(L+2*af)/L^3+(L-aw)^3*(wa*(L+aw)+(wL-wa)*(3*L+2*aw)/10)/(2*L^3)-6*M*am*(L-am)/L^3</f>
        <v>14.2625</v>
      </c>
      <c r="D13" s="44"/>
    </row>
    <row r="14" spans="2:4" ht="14.25">
      <c r="B14" s="38" t="s">
        <v>15</v>
      </c>
      <c r="C14" s="48">
        <f>F*af^2*(3*L-2*af)/L^3+(wL+wa)*(L-aw)/2-(L-aw)^3*(wa*(L+aw)+(wL-wa)*(3*L+2*aw)/10)/(2*L^3)+6*M*am*(L-am)/L^3</f>
        <v>45.7375</v>
      </c>
      <c r="D14" s="44"/>
    </row>
    <row r="15" spans="2:4" ht="14.25">
      <c r="B15" s="38" t="s">
        <v>16</v>
      </c>
      <c r="C15" s="48">
        <f>-F*af*(L-af)^2/L^2-(L-aw)^3*(wa*(L+3*aw)+(wL-wa)*(2*L+3*aw)/5)/(12*L^2)-M*(L^2-4*am*L+3*am^2)/L^2</f>
        <v>-387.2916666666667</v>
      </c>
      <c r="D15" s="47">
        <v>-389.7</v>
      </c>
    </row>
    <row r="16" spans="2:4" ht="14.25">
      <c r="B16" s="38" t="s">
        <v>17</v>
      </c>
      <c r="C16" s="42">
        <f>-F*af^2*(L-af)/L^2+(L-aw)^2*((L-aw)*(wa*(L+aw)+(wL-wa)*(3*L+2*aw)/10-wa*(L+3*aw)/6-(wL-wa)*(2*L+3*aw)/30)/(2*L^2)-wa/2-(wL-wa)/6)+M*am*(3*am-2*L)/L^2</f>
        <v>-701.0416666666666</v>
      </c>
      <c r="D16" s="44"/>
    </row>
    <row r="17" spans="2:4" ht="14.25">
      <c r="B17" s="40" t="s">
        <v>24</v>
      </c>
      <c r="C17" s="43">
        <v>0</v>
      </c>
      <c r="D17" s="45">
        <v>0</v>
      </c>
    </row>
    <row r="18" spans="2:4" ht="14.25">
      <c r="B18" s="40" t="s">
        <v>25</v>
      </c>
      <c r="C18" s="42">
        <v>0</v>
      </c>
      <c r="D18" s="45">
        <v>0</v>
      </c>
    </row>
    <row r="19" spans="2:4" ht="14.25">
      <c r="B19" s="40" t="s">
        <v>26</v>
      </c>
      <c r="C19" s="42">
        <v>0</v>
      </c>
      <c r="D19" s="45">
        <v>0</v>
      </c>
    </row>
    <row r="20" spans="2:4" ht="14.25">
      <c r="B20" s="40" t="s">
        <v>27</v>
      </c>
      <c r="C20" s="39">
        <v>0</v>
      </c>
      <c r="D20" s="45">
        <v>0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xueen</cp:lastModifiedBy>
  <dcterms:created xsi:type="dcterms:W3CDTF">2003-12-29T18:16:21Z</dcterms:created>
  <dcterms:modified xsi:type="dcterms:W3CDTF">2004-09-29T18:06:29Z</dcterms:modified>
  <cp:category/>
  <cp:version/>
  <cp:contentType/>
  <cp:contentStatus/>
</cp:coreProperties>
</file>